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5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drawings/drawing6.xml" ContentType="application/vnd.openxmlformats-officedocument.drawing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bcrook\Desktop\"/>
    </mc:Choice>
  </mc:AlternateContent>
  <xr:revisionPtr revIDLastSave="0" documentId="13_ncr:1_{D290798A-AE60-4494-AE63-2E9B89E90D5F}" xr6:coauthVersionLast="47" xr6:coauthVersionMax="47" xr10:uidLastSave="{00000000-0000-0000-0000-000000000000}"/>
  <bookViews>
    <workbookView xWindow="-120" yWindow="-120" windowWidth="29040" windowHeight="15840" tabRatio="596" activeTab="3" xr2:uid="{00000000-000D-0000-FFFF-FFFF00000000}"/>
  </bookViews>
  <sheets>
    <sheet name="390 " sheetId="40" r:id="rId1"/>
    <sheet name="8812(2001)" sheetId="9" state="hidden" r:id="rId2"/>
    <sheet name="Form 8812" sheetId="61" r:id="rId3"/>
    <sheet name="Sch. T8812" sheetId="73" r:id="rId4"/>
    <sheet name="Sch. TEITC" sheetId="74" r:id="rId5"/>
    <sheet name="Sch A &amp; B" sheetId="62" r:id="rId6"/>
    <sheet name="Sch. C" sheetId="66" r:id="rId7"/>
    <sheet name="390X" sheetId="68" r:id="rId8"/>
    <sheet name="390A" sheetId="69" r:id="rId9"/>
    <sheet name="Direct Deposit" sheetId="71" r:id="rId10"/>
  </sheets>
  <definedNames>
    <definedName name="_xlnm.Print_Area" localSheetId="7">'390X'!$A$1:$AG$119</definedName>
    <definedName name="_xlnm.Print_Area" localSheetId="9">'Direct Deposit'!$A$1:$AH$52</definedName>
    <definedName name="_xlnm.Print_Area" localSheetId="3">'Sch. T8812'!$A$1:$AD$45</definedName>
    <definedName name="_xlnm.Print_Area" localSheetId="4">'Sch. TEITC'!$A$1:$AC$60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5" i="73" l="1"/>
  <c r="AC21" i="73"/>
  <c r="AD11" i="61" l="1"/>
  <c r="AE8" i="74"/>
  <c r="AA6" i="74"/>
  <c r="A6" i="74"/>
  <c r="AJ56" i="40"/>
  <c r="AJ50" i="40"/>
  <c r="AJ43" i="40"/>
  <c r="AJ57" i="40" l="1"/>
  <c r="AD8" i="74" s="1"/>
  <c r="AC8" i="74" s="1"/>
  <c r="AC42" i="74" s="1"/>
  <c r="AC43" i="74" s="1"/>
  <c r="AC14" i="73"/>
  <c r="AC27" i="74" l="1"/>
  <c r="AC34" i="74" s="1"/>
  <c r="AC44" i="74" s="1"/>
  <c r="W110" i="40" s="1"/>
  <c r="J43" i="71"/>
  <c r="K43" i="71"/>
  <c r="L43" i="71"/>
  <c r="M43" i="71"/>
  <c r="N43" i="71"/>
  <c r="O43" i="71"/>
  <c r="P43" i="71"/>
  <c r="Q43" i="71"/>
  <c r="R43" i="71"/>
  <c r="S43" i="71"/>
  <c r="T43" i="71"/>
  <c r="U43" i="71"/>
  <c r="V43" i="71"/>
  <c r="W43" i="71"/>
  <c r="X43" i="71"/>
  <c r="Y43" i="71"/>
  <c r="I43" i="71"/>
  <c r="Q41" i="71"/>
  <c r="P41" i="71"/>
  <c r="O41" i="71"/>
  <c r="N41" i="71"/>
  <c r="M41" i="71"/>
  <c r="L41" i="71"/>
  <c r="K41" i="71"/>
  <c r="J41" i="71"/>
  <c r="I41" i="71"/>
  <c r="AA37" i="71"/>
  <c r="S37" i="71"/>
  <c r="A37" i="71"/>
  <c r="AD71" i="68"/>
  <c r="AD81" i="68" s="1"/>
  <c r="Z71" i="68"/>
  <c r="Z81" i="68" s="1"/>
  <c r="U71" i="68"/>
  <c r="U81" i="68" s="1"/>
  <c r="AA100" i="66" l="1"/>
  <c r="AC89" i="40"/>
  <c r="AC10" i="73" s="1"/>
  <c r="AC70" i="40"/>
  <c r="AC60" i="40"/>
  <c r="AF40" i="40"/>
  <c r="AC85" i="40" s="1"/>
  <c r="B6" i="68"/>
  <c r="O6" i="68"/>
  <c r="AB45" i="66"/>
  <c r="AB46" i="66" s="1"/>
  <c r="AB42" i="66"/>
  <c r="AB21" i="66"/>
  <c r="AB23" i="66" s="1"/>
  <c r="AB25" i="66" s="1"/>
  <c r="W47" i="62"/>
  <c r="W45" i="62"/>
  <c r="AD34" i="62"/>
  <c r="AD28" i="62"/>
  <c r="AD17" i="62"/>
  <c r="W10" i="62"/>
  <c r="AD11" i="62" s="1"/>
  <c r="V30" i="61"/>
  <c r="Z6" i="68"/>
  <c r="X23" i="68"/>
  <c r="X25" i="68" s="1"/>
  <c r="AC22" i="68"/>
  <c r="AE10" i="9"/>
  <c r="AE23" i="9"/>
  <c r="AE27" i="9" s="1"/>
  <c r="AE39" i="9"/>
  <c r="AE47" i="9" s="1"/>
  <c r="AD48" i="62" l="1"/>
  <c r="AB47" i="66"/>
  <c r="AB50" i="66" s="1"/>
  <c r="AC71" i="40"/>
  <c r="S21" i="68" s="1"/>
  <c r="AC75" i="40" l="1"/>
  <c r="S23" i="68"/>
  <c r="S25" i="68" s="1"/>
  <c r="AC21" i="68"/>
  <c r="AC23" i="68" s="1"/>
  <c r="AC25" i="68" s="1"/>
  <c r="AC83" i="40" l="1"/>
  <c r="AC86" i="40" s="1"/>
  <c r="AC104" i="40"/>
  <c r="AC11" i="73" s="1"/>
  <c r="AC12" i="73" l="1"/>
  <c r="AC22" i="73" s="1"/>
  <c r="AC15" i="73" l="1"/>
  <c r="AD14" i="61" l="1"/>
  <c r="AD16" i="61" s="1"/>
  <c r="AD39" i="61" s="1"/>
  <c r="W112" i="40" s="1"/>
  <c r="AC27" i="73" l="1"/>
  <c r="W94" i="40" s="1"/>
  <c r="AC98" i="40" s="1"/>
  <c r="AC99" i="40" s="1"/>
  <c r="AC103" i="40" s="1"/>
  <c r="AC105" i="40" s="1"/>
  <c r="AC107" i="40" s="1"/>
  <c r="AD38" i="61"/>
  <c r="AC115" i="40"/>
  <c r="AC116" i="40" l="1"/>
  <c r="AC118" i="40" s="1"/>
  <c r="AC120" i="40"/>
</calcChain>
</file>

<file path=xl/sharedStrings.xml><?xml version="1.0" encoding="utf-8"?>
<sst xmlns="http://schemas.openxmlformats.org/spreadsheetml/2006/main" count="972" uniqueCount="771">
  <si>
    <t>Form</t>
  </si>
  <si>
    <t xml:space="preserve">  Your first name and initial</t>
  </si>
  <si>
    <t>one box.</t>
  </si>
  <si>
    <t xml:space="preserve">  Date</t>
  </si>
  <si>
    <t>Preparer's</t>
  </si>
  <si>
    <t>signature</t>
  </si>
  <si>
    <t>Check if</t>
  </si>
  <si>
    <t>Single:</t>
  </si>
  <si>
    <t>jointly or</t>
  </si>
  <si>
    <t>Qualifying</t>
  </si>
  <si>
    <t>widow(er):</t>
  </si>
  <si>
    <t>Married filing</t>
  </si>
  <si>
    <t xml:space="preserve">  x 600.  Enter the result.</t>
  </si>
  <si>
    <t>a</t>
  </si>
  <si>
    <t>Exemptions</t>
  </si>
  <si>
    <t>b</t>
  </si>
  <si>
    <t>d</t>
  </si>
  <si>
    <t>8a</t>
  </si>
  <si>
    <t>15a</t>
  </si>
  <si>
    <t>16a</t>
  </si>
  <si>
    <t>20a</t>
  </si>
  <si>
    <t>Also attach</t>
  </si>
  <si>
    <t>if tax was</t>
  </si>
  <si>
    <t>withheld.</t>
  </si>
  <si>
    <t>35b</t>
  </si>
  <si>
    <t>Filing Status</t>
  </si>
  <si>
    <r>
      <t xml:space="preserve">  </t>
    </r>
    <r>
      <rPr>
        <b/>
        <sz val="10"/>
        <rFont val="Arial Narrow"/>
        <family val="2"/>
      </rPr>
      <t>No</t>
    </r>
    <r>
      <rPr>
        <sz val="10"/>
        <rFont val="Arial Narrow"/>
        <family val="2"/>
      </rPr>
      <t>.    Stop.  You cannot tac this credit.  Complete the rest of your Form 390.</t>
    </r>
  </si>
  <si>
    <t>Enter the total of the social security and medicare taxes from Form(s) W-2, boxes 4 and 6.</t>
  </si>
  <si>
    <t>Enter the total amounts from Form 390, line 27, plus any uncollected social security</t>
  </si>
  <si>
    <t>and Medicare or RRTA ntaxes included on line 57c.</t>
  </si>
  <si>
    <t>Add lines 6 and 7.</t>
  </si>
  <si>
    <t>Add the number of boxes checked above and enter the total here</t>
  </si>
  <si>
    <t>Subtract line 36 from line 34</t>
  </si>
  <si>
    <t>Form(s) 8814</t>
  </si>
  <si>
    <t>Form 4972</t>
  </si>
  <si>
    <t>Add lines 40 and 41</t>
  </si>
  <si>
    <t>Form 3800</t>
  </si>
  <si>
    <t>Form 8396</t>
  </si>
  <si>
    <t>Form 8801</t>
  </si>
  <si>
    <t>Form (specify)</t>
  </si>
  <si>
    <t>Subtract line 50 from line 42. If line 50 is more than line 42, enter -0-</t>
  </si>
  <si>
    <t>Tax and                         Credits</t>
  </si>
  <si>
    <t>Tax on IRAs, other retirement plans, and MSAs. Attach Form 5329 if required</t>
  </si>
  <si>
    <t>Household employment taxes. Attach Schedule H</t>
  </si>
  <si>
    <t>Please          print             or                  type</t>
  </si>
  <si>
    <t>).</t>
  </si>
  <si>
    <t>Taxable refunds, credits, or offsets of state and local income taxes</t>
  </si>
  <si>
    <t>Alimony received</t>
  </si>
  <si>
    <t>(2) Date of         Birth</t>
  </si>
  <si>
    <t>self-employed</t>
  </si>
  <si>
    <t>Sign Here</t>
  </si>
  <si>
    <t>Enter your itemized deductions from Schedule A, line 28, or standard deduction shown</t>
  </si>
  <si>
    <t>line 35a or 35b or if someone can claim you as a dependent</t>
  </si>
  <si>
    <t>If you are married filing separately and your spouse itemizes deductions, or</t>
  </si>
  <si>
    <t>Credit for the elderly or the disabled. Attach Schedule R</t>
  </si>
  <si>
    <t>Other. Check if from</t>
  </si>
  <si>
    <t>credit (see page 20)</t>
  </si>
  <si>
    <t>relationship to</t>
  </si>
  <si>
    <t>Subtract line 3 from line 2.</t>
  </si>
  <si>
    <t>Number</t>
  </si>
  <si>
    <t>American Samoa Gov.</t>
  </si>
  <si>
    <t>Name(s) Shown on return:</t>
  </si>
  <si>
    <t>Social Security Number</t>
  </si>
  <si>
    <t>Before you begin:</t>
  </si>
  <si>
    <t>Number of qualifying children:</t>
  </si>
  <si>
    <t>Number (PIN)</t>
  </si>
  <si>
    <t>Enter the amount from line 5.</t>
  </si>
  <si>
    <t>This is your additional</t>
  </si>
  <si>
    <t>child tax credit.</t>
  </si>
  <si>
    <t>Is the amount on line 1 more than the amount on line 4?</t>
  </si>
  <si>
    <t>Department of Treasury</t>
  </si>
  <si>
    <t>31a</t>
  </si>
  <si>
    <t>Income</t>
  </si>
  <si>
    <t>Attach</t>
  </si>
  <si>
    <t>W-2G here.</t>
  </si>
  <si>
    <t>8b</t>
  </si>
  <si>
    <t>35a</t>
  </si>
  <si>
    <t>Additional Child Tax Credit</t>
  </si>
  <si>
    <t>Have your W-2 Form(s) available.</t>
  </si>
  <si>
    <t>child for child tax</t>
  </si>
  <si>
    <t>7c</t>
  </si>
  <si>
    <t>No</t>
  </si>
  <si>
    <t>Yes</t>
  </si>
  <si>
    <t>Complete and attach to Form 390</t>
  </si>
  <si>
    <t>If married filing jointly, include your spouse's amounts with yours.</t>
  </si>
  <si>
    <r>
      <t xml:space="preserve">  </t>
    </r>
    <r>
      <rPr>
        <b/>
        <sz val="10"/>
        <rFont val="Arial Narrow"/>
        <family val="2"/>
      </rPr>
      <t>Yes</t>
    </r>
    <r>
      <rPr>
        <sz val="10"/>
        <rFont val="Arial Narrow"/>
        <family val="2"/>
      </rPr>
      <t>.  Subtract line 4 from line 1.</t>
    </r>
  </si>
  <si>
    <t>Standard                   Deduction                               for Most                         people</t>
  </si>
  <si>
    <t>Adjusted                Gross                            Income</t>
  </si>
  <si>
    <t>Do you live in a rental home</t>
  </si>
  <si>
    <t>Payments</t>
  </si>
  <si>
    <t>Refund</t>
  </si>
  <si>
    <t>Your signature</t>
  </si>
  <si>
    <t>address, and ZIP code</t>
  </si>
  <si>
    <t>Department of Treasury—American Samoa Tax Division</t>
  </si>
  <si>
    <t xml:space="preserve"> A.S. Individual Income Tax Return</t>
  </si>
  <si>
    <t xml:space="preserve"> Your social security number</t>
  </si>
  <si>
    <t xml:space="preserve"> Last name</t>
  </si>
  <si>
    <t xml:space="preserve"> Spouse’s social security number</t>
  </si>
  <si>
    <t>City, town or post office, state, and ZIP code. If you have a foreign address</t>
  </si>
  <si>
    <t xml:space="preserve">  Single</t>
  </si>
  <si>
    <t xml:space="preserve">  Married filing joint return (even if only one had income)</t>
  </si>
  <si>
    <t xml:space="preserve">  Married filing separate return. Enter spouse’s social security no. above and full name here.</t>
  </si>
  <si>
    <t xml:space="preserve">  enter this child’s name here.</t>
  </si>
  <si>
    <t>Other income. List type and amount</t>
  </si>
  <si>
    <t>IRA deduction</t>
  </si>
  <si>
    <t>Student loan interest deduction</t>
  </si>
  <si>
    <t>Self-employed health insurance deduction</t>
  </si>
  <si>
    <t>Amount paid with request for extension to file.</t>
  </si>
  <si>
    <t>Joint return?  Both spouses must sign.                     Keep a copy                              for records</t>
  </si>
  <si>
    <t>Forms W-2AS and</t>
  </si>
  <si>
    <t xml:space="preserve">  EIN</t>
  </si>
  <si>
    <t>Phone no.</t>
  </si>
  <si>
    <t xml:space="preserve">8a </t>
  </si>
  <si>
    <t>7b</t>
  </si>
  <si>
    <t>Ordinary dividends. Attach Schedule B if required</t>
  </si>
  <si>
    <t>Business income or (loss). Attach Schedule C or C-EZ</t>
  </si>
  <si>
    <t>Capital gain or (loss). Attach Schedule D if required. If not required, check here</t>
  </si>
  <si>
    <t>Other gains or (losses). Attach Form 4797</t>
  </si>
  <si>
    <t>Total IRA distributions</t>
  </si>
  <si>
    <t>Rental real estate, royalties, partnerships, S corporations, trusts, etc. Attach Schedule E</t>
  </si>
  <si>
    <t>Farm income or (loss). Attach Schedule F</t>
  </si>
  <si>
    <t>Unemployment compensation</t>
  </si>
  <si>
    <t xml:space="preserve">Total pensions and annuities </t>
  </si>
  <si>
    <t>Social security benefits</t>
  </si>
  <si>
    <t>c</t>
  </si>
  <si>
    <t xml:space="preserve">  Qualifying widow(er) with dependent child (year spouse died </t>
  </si>
  <si>
    <t>6a</t>
  </si>
  <si>
    <t xml:space="preserve">  return, do not check box 6a</t>
  </si>
  <si>
    <t xml:space="preserve">  Spouse</t>
  </si>
  <si>
    <t xml:space="preserve"> you</t>
  </si>
  <si>
    <t>Dependents on 6c not entered above</t>
  </si>
  <si>
    <t>Total number of exemptions claimed</t>
  </si>
  <si>
    <t xml:space="preserve">d </t>
  </si>
  <si>
    <t xml:space="preserve"> Dependents:</t>
  </si>
  <si>
    <t>Other            Taxes</t>
  </si>
  <si>
    <t>Form 2439</t>
  </si>
  <si>
    <t>Form 4136</t>
  </si>
  <si>
    <t>Amount             you                           owe</t>
  </si>
  <si>
    <t>Designee's</t>
  </si>
  <si>
    <t>Name</t>
  </si>
  <si>
    <t>Telephone</t>
  </si>
  <si>
    <t>Complete the following</t>
  </si>
  <si>
    <t>Personal Identification</t>
  </si>
  <si>
    <t>Third Party Designee</t>
  </si>
  <si>
    <t>Day time phone number</t>
  </si>
  <si>
    <t xml:space="preserve"> Date</t>
  </si>
  <si>
    <t>Spouse’s signature. If a joint return, both must sign.</t>
  </si>
  <si>
    <t xml:space="preserve">Preparer’s </t>
  </si>
  <si>
    <t xml:space="preserve">Date </t>
  </si>
  <si>
    <t>Preparer’s SSN or PTIN</t>
  </si>
  <si>
    <t>Firm’s name (or</t>
  </si>
  <si>
    <t>Add lines 43 through 49. These are your total credits</t>
  </si>
  <si>
    <t>Self-employment tax. Attach Schedule SE</t>
  </si>
  <si>
    <t>Estimated tax penalty. Also include on line 69</t>
  </si>
  <si>
    <t>Under penalties of perjury, I declare that I have examined this return and accompanying schedules and statements, and to the best of my knowledge and</t>
  </si>
  <si>
    <t>belief, they are true, correct, and complete. Declaration of preparer (other than taxpayer) is based on all information of which preparer has any knowledge.</t>
  </si>
  <si>
    <t>yours if self-employed),</t>
  </si>
  <si>
    <t>EIN</t>
  </si>
  <si>
    <t>Your occupation</t>
  </si>
  <si>
    <t>Adoption credit. Attach Form 8839</t>
  </si>
  <si>
    <t>Education credits. Attach Form 8863</t>
  </si>
  <si>
    <t>Head of</t>
  </si>
  <si>
    <t>household:</t>
  </si>
  <si>
    <t>Married</t>
  </si>
  <si>
    <t>filing</t>
  </si>
  <si>
    <t>separately:</t>
  </si>
  <si>
    <t>Credit for child and dependent care expenses. Attach Form 2441</t>
  </si>
  <si>
    <t>Alternative minimum tax. Attach Form 6251</t>
  </si>
  <si>
    <t>Foreign tax credit. Attach Form 1116 if required</t>
  </si>
  <si>
    <t>Spouse’s occupation</t>
  </si>
  <si>
    <t>Amount from line 33 (adjusted gross income)</t>
  </si>
  <si>
    <t xml:space="preserve">35a </t>
  </si>
  <si>
    <t>Check if:</t>
  </si>
  <si>
    <t xml:space="preserve"> Page 2</t>
  </si>
  <si>
    <t>You were 65 or older,</t>
  </si>
  <si>
    <t xml:space="preserve"> Blind; </t>
  </si>
  <si>
    <t xml:space="preserve"> Blind.</t>
  </si>
  <si>
    <t>Spouse was 65 or older,</t>
  </si>
  <si>
    <t>For Disclosure, Privacy Act, and Paperwork Reduction Act Notice.</t>
  </si>
  <si>
    <t>Enter the amount from Form 390 line 61.</t>
  </si>
  <si>
    <t>Is the amount on line 8 more than the amount on line 9?</t>
  </si>
  <si>
    <t>Is the amount on line 10 more than the amount on line 5?</t>
  </si>
  <si>
    <t>Enter the amount from line 10.</t>
  </si>
  <si>
    <t>Form 390, line 62.</t>
  </si>
  <si>
    <r>
      <t xml:space="preserve">  </t>
    </r>
    <r>
      <rPr>
        <b/>
        <sz val="10"/>
        <rFont val="Arial Narrow"/>
        <family val="2"/>
      </rPr>
      <t>Yes</t>
    </r>
    <r>
      <rPr>
        <sz val="10"/>
        <rFont val="Arial Narrow"/>
        <family val="2"/>
      </rPr>
      <t>.  Subtract line 9 from line 8.</t>
    </r>
  </si>
  <si>
    <r>
      <t xml:space="preserve">  </t>
    </r>
    <r>
      <rPr>
        <b/>
        <sz val="10"/>
        <rFont val="Arial Narrow"/>
        <family val="2"/>
      </rPr>
      <t>No</t>
    </r>
    <r>
      <rPr>
        <sz val="10"/>
        <rFont val="Arial Narrow"/>
        <family val="2"/>
      </rPr>
      <t>.    Stop.  You cannsot take this credit.  Complete the rest of your Form 390.</t>
    </r>
  </si>
  <si>
    <r>
      <t xml:space="preserve">  </t>
    </r>
    <r>
      <rPr>
        <b/>
        <sz val="10"/>
        <rFont val="Arial"/>
        <family val="2"/>
      </rPr>
      <t>Yes</t>
    </r>
    <r>
      <rPr>
        <sz val="10"/>
        <rFont val="Arial"/>
        <family val="2"/>
      </rPr>
      <t xml:space="preserve">.  </t>
    </r>
  </si>
  <si>
    <r>
      <t xml:space="preserve">  </t>
    </r>
    <r>
      <rPr>
        <b/>
        <sz val="10"/>
        <rFont val="Arial"/>
        <family val="2"/>
      </rPr>
      <t>No</t>
    </r>
    <r>
      <rPr>
        <sz val="10"/>
        <rFont val="Arial"/>
        <family val="2"/>
      </rPr>
      <t>.</t>
    </r>
  </si>
  <si>
    <t>57a</t>
  </si>
  <si>
    <t>Form 8812 (2001)</t>
  </si>
  <si>
    <t>Enter this amount on</t>
  </si>
  <si>
    <t>Check only</t>
  </si>
  <si>
    <t>Attach Worksheet</t>
  </si>
  <si>
    <t>Self-employed SEP, SIMPLE, and qualified plans</t>
  </si>
  <si>
    <t>Penalty on early withdrawal of savings</t>
  </si>
  <si>
    <t>Moving expenses. Attach Form 3903</t>
  </si>
  <si>
    <t>Your first name and initial</t>
  </si>
  <si>
    <t>If a joint return, spouse’s first name and initial</t>
  </si>
  <si>
    <t xml:space="preserve"> 20a </t>
  </si>
  <si>
    <t>Medical savings account deduction. Attach Form 8853</t>
  </si>
  <si>
    <t>Add lines 23 through 31a</t>
  </si>
  <si>
    <t>57b</t>
  </si>
  <si>
    <t>57c</t>
  </si>
  <si>
    <t>If you used Pub 972, enter the amount from line 8 of the child tax credit worksheet in the publication.</t>
  </si>
  <si>
    <t>(You must have 3 or more children to qualify for this credit).</t>
  </si>
  <si>
    <t>Enter the amont from  Form 390, line 42.</t>
  </si>
  <si>
    <t>Add the amounts from Form 390:</t>
  </si>
  <si>
    <t>Line 43  +</t>
  </si>
  <si>
    <t>Line 44  +</t>
  </si>
  <si>
    <t>Line 45  +</t>
  </si>
  <si>
    <t>Line 46  +</t>
  </si>
  <si>
    <t>Pago Pago, American Samoa 96799</t>
  </si>
  <si>
    <t xml:space="preserve">Add lines 51 through 54. </t>
  </si>
  <si>
    <t>Total tax (add line 57a and line 57b)</t>
  </si>
  <si>
    <r>
      <t>Form</t>
    </r>
    <r>
      <rPr>
        <b/>
        <sz val="16"/>
        <rFont val="Arial"/>
        <family val="2"/>
      </rPr>
      <t xml:space="preserve">  </t>
    </r>
    <r>
      <rPr>
        <b/>
        <sz val="16"/>
        <color indexed="12"/>
        <rFont val="Arial"/>
        <family val="2"/>
      </rPr>
      <t xml:space="preserve">8812 </t>
    </r>
    <r>
      <rPr>
        <b/>
        <sz val="16"/>
        <rFont val="Arial"/>
        <family val="2"/>
      </rPr>
      <t>AS</t>
    </r>
  </si>
  <si>
    <t>American Samoa Government</t>
  </si>
  <si>
    <t>Name(s) shown on return</t>
  </si>
  <si>
    <t>Your Social Security Number</t>
  </si>
  <si>
    <t>Part I</t>
  </si>
  <si>
    <t>All Filers</t>
  </si>
  <si>
    <t>Number of qualifying children from of your Child Tax Credit Worksheet:</t>
  </si>
  <si>
    <t>X</t>
  </si>
  <si>
    <t>If you used Pub. 972, enter the amount from line 8 of the</t>
  </si>
  <si>
    <t>worksheet on page 3 of the publication</t>
  </si>
  <si>
    <t>Subtract line 2 from 1.  If zero, stop; you cannot take this credit</t>
  </si>
  <si>
    <t>Part II</t>
  </si>
  <si>
    <t>Certain Filers Who Have Three or More Qualifying Children</t>
  </si>
  <si>
    <t>Enter the total of the withheld social security and Medicare taxes from Form(s)</t>
  </si>
  <si>
    <t>W-2 and/or W-2AS, boxes 4 and 6.  If married filing jointly, include your</t>
  </si>
  <si>
    <t>spouse's amounts with yours.</t>
  </si>
  <si>
    <t>Enter the total of the amounts from Form 390, line 27, plus any uncollected</t>
  </si>
  <si>
    <t>social security and Medicare  included on Form 1040-SS.</t>
  </si>
  <si>
    <t>Add lines 4 and 5.</t>
  </si>
  <si>
    <r>
      <t>Next,</t>
    </r>
    <r>
      <rPr>
        <sz val="8"/>
        <rFont val="Arial Narrow"/>
        <family val="2"/>
      </rPr>
      <t xml:space="preserve"> enter the </t>
    </r>
    <r>
      <rPr>
        <b/>
        <sz val="8"/>
        <rFont val="Arial Narrow"/>
        <family val="2"/>
      </rPr>
      <t>smaller</t>
    </r>
    <r>
      <rPr>
        <sz val="8"/>
        <rFont val="Arial Narrow"/>
        <family val="2"/>
      </rPr>
      <t xml:space="preserve"> of line 3 or line 6 on line 7.</t>
    </r>
  </si>
  <si>
    <t>Part III</t>
  </si>
  <si>
    <t>Your Additional Child Tax Credit</t>
  </si>
  <si>
    <t>This is your additional child tax credit.</t>
  </si>
  <si>
    <t>TIP</t>
  </si>
  <si>
    <t>This credit is for certain people who have three or more qualifying children.</t>
  </si>
  <si>
    <t>SCHEDULES A&amp;B</t>
  </si>
  <si>
    <t>Schedule A—Itemized Deductions</t>
  </si>
  <si>
    <t>(Form 390)</t>
  </si>
  <si>
    <t>(Schedule B is on back)</t>
  </si>
  <si>
    <t>Tax Office Division</t>
  </si>
  <si>
    <r>
      <t xml:space="preserve">Attach to Form 390.  </t>
    </r>
    <r>
      <rPr>
        <sz val="8"/>
        <rFont val="Wingdings 3"/>
        <family val="1"/>
        <charset val="2"/>
      </rPr>
      <t>u</t>
    </r>
    <r>
      <rPr>
        <sz val="8"/>
        <rFont val="Arial Narrow"/>
        <family val="2"/>
      </rPr>
      <t xml:space="preserve"> See Instructions for Schedules A and B Form 390)</t>
    </r>
  </si>
  <si>
    <t>Name(s) shown on Form 390</t>
  </si>
  <si>
    <t>Medical</t>
  </si>
  <si>
    <t xml:space="preserve"> Caution. Do not include expenses reimbursed or paid by others.</t>
  </si>
  <si>
    <t>and</t>
  </si>
  <si>
    <t>Medical and dental expenses (see page A-2)</t>
  </si>
  <si>
    <t>Dental</t>
  </si>
  <si>
    <t>Enter amount from Form 390, line 34</t>
  </si>
  <si>
    <t>Expenses</t>
  </si>
  <si>
    <t>Multiply line 2 above by 7.5% (.075)</t>
  </si>
  <si>
    <t>Subtract line 3 from line 1. If line 3 is more than line 1, enter -0-</t>
  </si>
  <si>
    <t>Taxes You</t>
  </si>
  <si>
    <t xml:space="preserve"> State and local income taxes</t>
  </si>
  <si>
    <t>Paid</t>
  </si>
  <si>
    <t xml:space="preserve"> Real estate taxes (see page A-2)</t>
  </si>
  <si>
    <t>Personal property taxes</t>
  </si>
  <si>
    <t xml:space="preserve">Other taxes. List type and amount </t>
  </si>
  <si>
    <t>Add lines 5 through 8</t>
  </si>
  <si>
    <t>Interest</t>
  </si>
  <si>
    <t>Home mortgage interest and points reported to you on Form 1098</t>
  </si>
  <si>
    <t>You Paid</t>
  </si>
  <si>
    <t>Home mortgage interest not reported to you on Form 1098. If paid</t>
  </si>
  <si>
    <t>to the person from whom you bought the home, see page A-3</t>
  </si>
  <si>
    <t>(See</t>
  </si>
  <si>
    <t>and show that person’s name, identifying no., and address _x0001_</t>
  </si>
  <si>
    <t>page A-3.)</t>
  </si>
  <si>
    <t>Note.</t>
  </si>
  <si>
    <t>Points not reported to you on Form 1098. See page A-3</t>
  </si>
  <si>
    <t>Personal</t>
  </si>
  <si>
    <t>for special rules</t>
  </si>
  <si>
    <t>interest is</t>
  </si>
  <si>
    <t>Investment interest. Attach Form 4952 if required. (See</t>
  </si>
  <si>
    <t>not</t>
  </si>
  <si>
    <t>deductible.</t>
  </si>
  <si>
    <t>Add lines 10 through 13</t>
  </si>
  <si>
    <t>Gifts to</t>
  </si>
  <si>
    <t>Gifts by cash or check. If you made any gift of $250 or</t>
  </si>
  <si>
    <t xml:space="preserve">Charity </t>
  </si>
  <si>
    <t>more, see page A-4</t>
  </si>
  <si>
    <t>If you made a</t>
  </si>
  <si>
    <t>Other than by cash or check. If any gift of $250 or more,</t>
  </si>
  <si>
    <t>gift and got a</t>
  </si>
  <si>
    <t>see page A-4. You must attach Form 8283 if over $500</t>
  </si>
  <si>
    <t>benefit for it,</t>
  </si>
  <si>
    <t>Carryover from prior year</t>
  </si>
  <si>
    <t>see page A-4.</t>
  </si>
  <si>
    <t xml:space="preserve">Add lines 15 through 17 </t>
  </si>
  <si>
    <t>Casualty and</t>
  </si>
  <si>
    <t xml:space="preserve">Theft Losses </t>
  </si>
  <si>
    <t>Casualty or theft loss(es). Attach Form 4684. (See page A-5.)</t>
  </si>
  <si>
    <t xml:space="preserve">Job Expenses </t>
  </si>
  <si>
    <t>Unreimbursed employee expenses—job travel, union</t>
  </si>
  <si>
    <t>and Most</t>
  </si>
  <si>
    <t>dues, job education, etc. You must attach Form 2106</t>
  </si>
  <si>
    <t>Other</t>
  </si>
  <si>
    <t>or 2106-EZ if required. (See page A-5.) _x0001_</t>
  </si>
  <si>
    <t>Miscellaneous</t>
  </si>
  <si>
    <t>Deductions</t>
  </si>
  <si>
    <t xml:space="preserve">Tax preparation fees </t>
  </si>
  <si>
    <t>Other expenses—investment, safe deposit box, etc. List</t>
  </si>
  <si>
    <t>type and amount _x0001_</t>
  </si>
  <si>
    <t>page A-5 for</t>
  </si>
  <si>
    <t>Add lines 20 through 22</t>
  </si>
  <si>
    <t>expenses to</t>
  </si>
  <si>
    <t>deduct here.)</t>
  </si>
  <si>
    <t>Multiply line 24 above by 2% (.02)</t>
  </si>
  <si>
    <t>Subtract line 25 from line 23. If line 25 is more than line 23, enter -0-</t>
  </si>
  <si>
    <t>Other—from list on page A-6. List type and amount _x0001_</t>
  </si>
  <si>
    <t>Total</t>
  </si>
  <si>
    <t>Is Form 390, line 34, over $128,950 (over $64,475 if married filing separately)?</t>
  </si>
  <si>
    <t>Itemized</t>
  </si>
  <si>
    <t xml:space="preserve">No. </t>
  </si>
  <si>
    <t>Your deduction is not limited. Add the amounts in the far right column</t>
  </si>
  <si>
    <t>for lines 4 through 27. Also, enter this amount on Form 390, line 36.</t>
  </si>
  <si>
    <t xml:space="preserve">Yes. </t>
  </si>
  <si>
    <t>Your deduction may be limited. See page A-6 for the amount to enter.</t>
  </si>
  <si>
    <t xml:space="preserve">For Paperwork Reduction Act Notice, see Form 390 instructions. Schedule A </t>
  </si>
  <si>
    <r>
      <t xml:space="preserve">Page </t>
    </r>
    <r>
      <rPr>
        <b/>
        <sz val="8"/>
        <rFont val="Arial Narrow"/>
        <family val="2"/>
      </rPr>
      <t>2</t>
    </r>
  </si>
  <si>
    <t>Name(s) shown on Form 390. Do not enter name and social security number if shown on other side.</t>
  </si>
  <si>
    <t xml:space="preserve">Schedule B—Interest and Ordinary Dividends </t>
  </si>
  <si>
    <r>
      <rPr>
        <b/>
        <sz val="8"/>
        <rFont val="Arial Narrow"/>
        <family val="2"/>
      </rPr>
      <t xml:space="preserve">Note. </t>
    </r>
    <r>
      <rPr>
        <sz val="8"/>
        <rFont val="Arial Narrow"/>
        <family val="2"/>
      </rPr>
      <t>If you had over $400 in taxable interest, you must also complete Part III.</t>
    </r>
  </si>
  <si>
    <t>List name of payer. If any interest is from a seller-financed mortgage and the Amount</t>
  </si>
  <si>
    <t>Amount</t>
  </si>
  <si>
    <t>(See page B-1</t>
  </si>
  <si>
    <t>buyer used the property as a personal residence, see page B-1 and list this</t>
  </si>
  <si>
    <t>and the</t>
  </si>
  <si>
    <t>interest first. Also, show that buyer’s social security number and address _x0001_</t>
  </si>
  <si>
    <t>instructions for</t>
  </si>
  <si>
    <t>Form 390,</t>
  </si>
  <si>
    <t>line 8a.)</t>
  </si>
  <si>
    <r>
      <rPr>
        <b/>
        <sz val="8"/>
        <rFont val="Arial Narrow"/>
        <family val="2"/>
      </rPr>
      <t>Note</t>
    </r>
    <r>
      <rPr>
        <sz val="8"/>
        <rFont val="Arial Narrow"/>
        <family val="2"/>
      </rPr>
      <t>. If you received</t>
    </r>
  </si>
  <si>
    <t>a Form 1099-INT,</t>
  </si>
  <si>
    <t>Form 1099-OID, or</t>
  </si>
  <si>
    <t>substitute statement</t>
  </si>
  <si>
    <t>substitute</t>
  </si>
  <si>
    <t>from a brokerage firm,</t>
  </si>
  <si>
    <t>list the firm’s</t>
  </si>
  <si>
    <t>name as the</t>
  </si>
  <si>
    <t>payer and enter</t>
  </si>
  <si>
    <t>the total interest</t>
  </si>
  <si>
    <t>shown on that</t>
  </si>
  <si>
    <t>form.</t>
  </si>
  <si>
    <t xml:space="preserve">Add the amounts on line 1 </t>
  </si>
  <si>
    <t>from Form 8815, line 14. You must attach Form 8815</t>
  </si>
  <si>
    <r>
      <rPr>
        <b/>
        <sz val="8"/>
        <rFont val="Arial Narrow"/>
        <family val="2"/>
      </rPr>
      <t>Note</t>
    </r>
    <r>
      <rPr>
        <sz val="8"/>
        <rFont val="Arial Narrow"/>
        <family val="2"/>
      </rPr>
      <t>. If you had over $400 in ordinary dividends, you must also complete Part III.</t>
    </r>
  </si>
  <si>
    <t>Ordinary</t>
  </si>
  <si>
    <t>List name of payer. Include only ordinary dividends. If you received any capital</t>
  </si>
  <si>
    <t>Dividends</t>
  </si>
  <si>
    <t>Amount (See page B-1</t>
  </si>
  <si>
    <t>and the instruction</t>
  </si>
  <si>
    <t>for Form 390 line 9)</t>
  </si>
  <si>
    <t>Note. If you</t>
  </si>
  <si>
    <t>received a Form</t>
  </si>
  <si>
    <t>1099-DIV or</t>
  </si>
  <si>
    <t>statement from</t>
  </si>
  <si>
    <t>a brokerage firm,</t>
  </si>
  <si>
    <t>the ordinary</t>
  </si>
  <si>
    <t>dividends shown</t>
  </si>
  <si>
    <t>on that form.</t>
  </si>
  <si>
    <t xml:space="preserve">Part III </t>
  </si>
  <si>
    <t>You must complete this part if you (a) had over $400 of interest or ordinary dividends; (b) had a foreign</t>
  </si>
  <si>
    <t>Foreign</t>
  </si>
  <si>
    <t>account; or (c) received a distribution from, or were a grantor of, or a transferor to, a foreign trust.</t>
  </si>
  <si>
    <t>Accounts</t>
  </si>
  <si>
    <t>7a</t>
  </si>
  <si>
    <t>and Trusts</t>
  </si>
  <si>
    <t>account in a foreign country, such as a bank account, securities account, or other financial</t>
  </si>
  <si>
    <t>account? See page B-2 for exceptions and filing requirements for Form TD F 90-22.1</t>
  </si>
  <si>
    <t>If “Yes,” enter the name of the foreign country _x0001_</t>
  </si>
  <si>
    <t xml:space="preserve">page B-2.) </t>
  </si>
  <si>
    <t>foreign trust? If “Yes,” you may have to file Form 3520. See page B-2</t>
  </si>
  <si>
    <t xml:space="preserve">For Paperwork Reduction Act Notice, see Form 390 instructions. </t>
  </si>
  <si>
    <t>ASG - Tax Office</t>
  </si>
  <si>
    <t>►</t>
  </si>
  <si>
    <t>Part IV</t>
  </si>
  <si>
    <t>Part V</t>
  </si>
  <si>
    <t xml:space="preserve">SCHEDULE C </t>
  </si>
  <si>
    <t>Profit or Loss From Business</t>
  </si>
  <si>
    <t>(Sole Proprietorship)</t>
  </si>
  <si>
    <t>► Partnerships, joint ventures, etc., must file Form 1065 or Form 1065-B.</t>
  </si>
  <si>
    <t>Name of proprietor</t>
  </si>
  <si>
    <t xml:space="preserve"> Social security number (SSN)</t>
  </si>
  <si>
    <t>A</t>
  </si>
  <si>
    <t xml:space="preserve">Principal business or profession, including product or service (see page C-1 of the instructions) </t>
  </si>
  <si>
    <t>B Enter code from pages C-7 &amp; 8</t>
  </si>
  <si>
    <t>C</t>
  </si>
  <si>
    <t>Business name. If no separate business name, leave blank.</t>
  </si>
  <si>
    <t>D Employer ID number (EIN), if any</t>
  </si>
  <si>
    <t>E</t>
  </si>
  <si>
    <r>
      <t xml:space="preserve">Business address (including suite or room no.) </t>
    </r>
    <r>
      <rPr>
        <sz val="8"/>
        <rFont val="Arial"/>
        <family val="2"/>
      </rPr>
      <t>►</t>
    </r>
  </si>
  <si>
    <t>City, town or post office, state, and ZIP code</t>
  </si>
  <si>
    <t>F</t>
  </si>
  <si>
    <t>Accounting method:</t>
  </si>
  <si>
    <t>Cash</t>
  </si>
  <si>
    <t>Accrual</t>
  </si>
  <si>
    <t>Other (specify)</t>
  </si>
  <si>
    <t>G</t>
  </si>
  <si>
    <t>Did you “materially participate” in the operation of this business during 2009? If “No,” see page C-2 for limit on losses</t>
  </si>
  <si>
    <t>H</t>
  </si>
  <si>
    <t>Gross receipts or sales. Caution. If this income was reported to you on Form W-2 and the “Statutory</t>
  </si>
  <si>
    <t xml:space="preserve">employee” box on that form was checked, see page C-2 and check here </t>
  </si>
  <si>
    <t>Returns and allowances</t>
  </si>
  <si>
    <t>Subtract line 2 from line 1</t>
  </si>
  <si>
    <t>Cost of goods sold (from line 42 on page 2)</t>
  </si>
  <si>
    <r>
      <t>Gross profit.</t>
    </r>
    <r>
      <rPr>
        <sz val="8"/>
        <rFont val="Arial Narrow"/>
        <family val="2"/>
      </rPr>
      <t xml:space="preserve"> Subtract line 4 from line 3</t>
    </r>
  </si>
  <si>
    <t>Other income, including Federal and state gasoline or fuel tax credit or refund (see page C-2)</t>
  </si>
  <si>
    <r>
      <t>Gross income.</t>
    </r>
    <r>
      <rPr>
        <sz val="8"/>
        <rFont val="Arial Narrow"/>
        <family val="2"/>
      </rPr>
      <t xml:space="preserve"> Add lines 5 and 6</t>
    </r>
  </si>
  <si>
    <r>
      <t>Expenses</t>
    </r>
    <r>
      <rPr>
        <sz val="8"/>
        <rFont val="Arial Narrow"/>
        <family val="2"/>
      </rPr>
      <t xml:space="preserve">. Enter expenses for business use of your home </t>
    </r>
    <r>
      <rPr>
        <b/>
        <sz val="8"/>
        <rFont val="Arial Narrow"/>
        <family val="2"/>
      </rPr>
      <t>only</t>
    </r>
    <r>
      <rPr>
        <sz val="8"/>
        <rFont val="Arial Narrow"/>
        <family val="2"/>
      </rPr>
      <t xml:space="preserve"> on line 30.</t>
    </r>
  </si>
  <si>
    <t>Advertising</t>
  </si>
  <si>
    <t>Pension and profit-shaing plans</t>
  </si>
  <si>
    <t>Bad debts from sales or</t>
  </si>
  <si>
    <t>Rent or lease (see page C-4)</t>
  </si>
  <si>
    <t>services (see page C-3)</t>
  </si>
  <si>
    <t>Vehicle, machinery, and equipment</t>
  </si>
  <si>
    <t>Car and truck expenses</t>
  </si>
  <si>
    <t>Other business property</t>
  </si>
  <si>
    <t>20b</t>
  </si>
  <si>
    <t>(see page C-3)</t>
  </si>
  <si>
    <t>Repairs and maintenance</t>
  </si>
  <si>
    <t>Commissions and fees</t>
  </si>
  <si>
    <t>Supplies (not included in Part III)</t>
  </si>
  <si>
    <t>Depletion</t>
  </si>
  <si>
    <t>Taxes and licenses</t>
  </si>
  <si>
    <t>Depreciation and section 179</t>
  </si>
  <si>
    <t>Travel, meals, and entertainment:</t>
  </si>
  <si>
    <t>expense deduction (not included</t>
  </si>
  <si>
    <t>Travel</t>
  </si>
  <si>
    <t>24a</t>
  </si>
  <si>
    <t>in Part III) (see page C-3)</t>
  </si>
  <si>
    <t>Meals and</t>
  </si>
  <si>
    <t>Employee benefit programs</t>
  </si>
  <si>
    <t>entertainment</t>
  </si>
  <si>
    <t>(other than on line 19)</t>
  </si>
  <si>
    <t>Enter nondeductible</t>
  </si>
  <si>
    <t>Insurance (other than health)</t>
  </si>
  <si>
    <t>amount included</t>
  </si>
  <si>
    <t>Interest:</t>
  </si>
  <si>
    <t>on line 24b</t>
  </si>
  <si>
    <t>Mortgage (paid to banks, etc.)</t>
  </si>
  <si>
    <t>(see page C-5)</t>
  </si>
  <si>
    <t>16b</t>
  </si>
  <si>
    <t>Subtract line 24c from line 24b</t>
  </si>
  <si>
    <t>24d</t>
  </si>
  <si>
    <t>Legal and professional</t>
  </si>
  <si>
    <t>Utilities</t>
  </si>
  <si>
    <t>services</t>
  </si>
  <si>
    <t>Wages (less employment credits)</t>
  </si>
  <si>
    <t>Office expense</t>
  </si>
  <si>
    <t>Other expenses (from line 48 on page 2)</t>
  </si>
  <si>
    <t>Total expenses before expenses for business use of home. Add lines 8 through 27 in columns</t>
  </si>
  <si>
    <t>Tentative profit (loss). Subtract line 28 from line 7</t>
  </si>
  <si>
    <r>
      <t xml:space="preserve">Expenses for business use of your home. Attach </t>
    </r>
    <r>
      <rPr>
        <b/>
        <sz val="8"/>
        <rFont val="Arial Narrow"/>
        <family val="2"/>
      </rPr>
      <t>Form 8829</t>
    </r>
  </si>
  <si>
    <r>
      <t xml:space="preserve">Net profit or (loss). </t>
    </r>
    <r>
      <rPr>
        <sz val="8"/>
        <rFont val="Arial Narrow"/>
        <family val="2"/>
      </rPr>
      <t>Subtract line 30 from line 29.</t>
    </r>
  </si>
  <si>
    <r>
      <t xml:space="preserve">● If a profit, enter on </t>
    </r>
    <r>
      <rPr>
        <b/>
        <sz val="8"/>
        <rFont val="Arial Narrow"/>
        <family val="2"/>
      </rPr>
      <t>Form 390, line 12,</t>
    </r>
    <r>
      <rPr>
        <sz val="8"/>
        <rFont val="Arial Narrow"/>
        <family val="2"/>
      </rPr>
      <t xml:space="preserve"> and </t>
    </r>
    <r>
      <rPr>
        <b/>
        <sz val="8"/>
        <rFont val="Arial Narrow"/>
        <family val="2"/>
      </rPr>
      <t>also</t>
    </r>
    <r>
      <rPr>
        <sz val="8"/>
        <rFont val="Arial Narrow"/>
        <family val="2"/>
      </rPr>
      <t xml:space="preserve"> on</t>
    </r>
    <r>
      <rPr>
        <b/>
        <sz val="8"/>
        <rFont val="Arial Narrow"/>
        <family val="2"/>
      </rPr>
      <t xml:space="preserve"> Schedule SE, line 2</t>
    </r>
    <r>
      <rPr>
        <sz val="8"/>
        <rFont val="Arial Narrow"/>
        <family val="2"/>
      </rPr>
      <t xml:space="preserve"> (statutory employees,</t>
    </r>
  </si>
  <si>
    <t>see page C-5). Estates and trusts, enter on Form 1041, line 3.</t>
  </si>
  <si>
    <r>
      <t>● If a loss, you</t>
    </r>
    <r>
      <rPr>
        <b/>
        <sz val="8"/>
        <rFont val="Arial Narrow"/>
        <family val="2"/>
      </rPr>
      <t xml:space="preserve"> must </t>
    </r>
    <r>
      <rPr>
        <sz val="8"/>
        <rFont val="Arial Narrow"/>
        <family val="2"/>
      </rPr>
      <t>go to line 32.</t>
    </r>
  </si>
  <si>
    <t>If you have a loss, check the box that describes your investment in this activity (see page C-5).</t>
  </si>
  <si>
    <r>
      <t xml:space="preserve">● If you checked 32a, enter the loss on </t>
    </r>
    <r>
      <rPr>
        <b/>
        <sz val="8"/>
        <rFont val="Arial Narrow"/>
        <family val="2"/>
      </rPr>
      <t xml:space="preserve">Form 390, line 12, </t>
    </r>
    <r>
      <rPr>
        <sz val="8"/>
        <rFont val="Arial Narrow"/>
        <family val="2"/>
      </rPr>
      <t xml:space="preserve">and also on </t>
    </r>
    <r>
      <rPr>
        <b/>
        <sz val="8"/>
        <rFont val="Arial Narrow"/>
        <family val="2"/>
      </rPr>
      <t>Schedule SE, line 2</t>
    </r>
  </si>
  <si>
    <t>32a</t>
  </si>
  <si>
    <t>All investment is at risk.</t>
  </si>
  <si>
    <t>(statutory employees, see page C-5). Estates and trusts, enter on Form 1041, line 3.</t>
  </si>
  <si>
    <t>32b</t>
  </si>
  <si>
    <t>Some investment is not</t>
  </si>
  <si>
    <r>
      <t xml:space="preserve">● If you checked 32b, you </t>
    </r>
    <r>
      <rPr>
        <b/>
        <sz val="8"/>
        <rFont val="Arial Narrow"/>
        <family val="2"/>
      </rPr>
      <t>must</t>
    </r>
    <r>
      <rPr>
        <sz val="8"/>
        <rFont val="Arial Narrow"/>
        <family val="2"/>
      </rPr>
      <t xml:space="preserve"> attach </t>
    </r>
    <r>
      <rPr>
        <b/>
        <sz val="8"/>
        <rFont val="Arial Narrow"/>
        <family val="2"/>
      </rPr>
      <t>Form 6198.</t>
    </r>
  </si>
  <si>
    <t>at risk.</t>
  </si>
  <si>
    <r>
      <t>Page</t>
    </r>
    <r>
      <rPr>
        <b/>
        <sz val="8"/>
        <rFont val="Arial Narrow"/>
        <family val="2"/>
      </rPr>
      <t xml:space="preserve"> 2</t>
    </r>
  </si>
  <si>
    <t>Cost of Goods Sold (see page C-6)</t>
  </si>
  <si>
    <t>Method(s) used to</t>
  </si>
  <si>
    <t>value closing inventory:</t>
  </si>
  <si>
    <t>Cost</t>
  </si>
  <si>
    <t>Lower of cost or market</t>
  </si>
  <si>
    <t>Other (attach explanation)</t>
  </si>
  <si>
    <t>Was there any change in determining quantities, costs, or valuations between opening and closing inventory? If</t>
  </si>
  <si>
    <t>“Yes,” attach explanation</t>
  </si>
  <si>
    <t>Inventory at beginning of year. If different from last year’s closing inventory, attach explanation</t>
  </si>
  <si>
    <t>Purchases less cost of items withdrawn for personal use 36</t>
  </si>
  <si>
    <t>Cost of labor. Do not include any amounts paid to yourself 37</t>
  </si>
  <si>
    <t>Materials and supplies 38</t>
  </si>
  <si>
    <t>Other costs 39</t>
  </si>
  <si>
    <t>Add lines 35 through 39</t>
  </si>
  <si>
    <t>Inventory at end of year</t>
  </si>
  <si>
    <t>Cost of goods sold. Subtract line 41 from line 40. Enter the result here and on page 1, line 4</t>
  </si>
  <si>
    <r>
      <t>Information on Your Vehicle.</t>
    </r>
    <r>
      <rPr>
        <sz val="8"/>
        <rFont val="Arial Narrow"/>
        <family val="2"/>
      </rPr>
      <t xml:space="preserve"> Complete this part </t>
    </r>
    <r>
      <rPr>
        <b/>
        <sz val="8"/>
        <rFont val="Arial Narrow"/>
        <family val="2"/>
      </rPr>
      <t>only</t>
    </r>
    <r>
      <rPr>
        <sz val="8"/>
        <rFont val="Arial Narrow"/>
        <family val="2"/>
      </rPr>
      <t xml:space="preserve"> if you are claiming car or truck expenses on</t>
    </r>
  </si>
  <si>
    <t>line 10 and are not required to file Form 4562 for this business. See the instructions for line 13 on page</t>
  </si>
  <si>
    <t>C-3 to find out if you must file.</t>
  </si>
  <si>
    <r>
      <t xml:space="preserve">When did you place your vehicle in service for business purposes? (month, day, year) </t>
    </r>
    <r>
      <rPr>
        <sz val="8"/>
        <rFont val="Arial"/>
        <family val="2"/>
      </rPr>
      <t>►</t>
    </r>
    <r>
      <rPr>
        <sz val="8"/>
        <rFont val="Arial Narrow"/>
        <family val="2"/>
      </rPr>
      <t xml:space="preserve"> .</t>
    </r>
  </si>
  <si>
    <t>/</t>
  </si>
  <si>
    <t xml:space="preserve"> /</t>
  </si>
  <si>
    <t>Of the total number of miles you drove your vehicle during 2000, enter the number of miles you used your vehicle for:</t>
  </si>
  <si>
    <t xml:space="preserve"> Business</t>
  </si>
  <si>
    <t>Commuting</t>
  </si>
  <si>
    <t xml:space="preserve"> Other</t>
  </si>
  <si>
    <t>Do you (or your spouse) have another vehicle available for personal use?</t>
  </si>
  <si>
    <t>Was your vehicle available for use during off-duty hours?</t>
  </si>
  <si>
    <t>Do you have evidence to support your deduction?</t>
  </si>
  <si>
    <t>If “Yes,” is the evidence written?</t>
  </si>
  <si>
    <r>
      <t>Other Expenses.</t>
    </r>
    <r>
      <rPr>
        <sz val="8"/>
        <rFont val="Arial Narrow"/>
        <family val="2"/>
      </rPr>
      <t xml:space="preserve"> List below business expenses not included on lines 8–26 or line 30.</t>
    </r>
  </si>
  <si>
    <t>Total other expenses. Enter here and on page 1, line 27</t>
  </si>
  <si>
    <t>► See Instructions for Schedule C (Form 390).</t>
  </si>
  <si>
    <t>► Attach to Form 390 or Form 1041</t>
  </si>
  <si>
    <t>Department of Treasury—American Samoa Government</t>
  </si>
  <si>
    <t>Amended A.S. Individual Income Tax Return</t>
  </si>
  <si>
    <t>For Tax Office use only</t>
  </si>
  <si>
    <t xml:space="preserve">This return is for calendar year </t>
  </si>
  <si>
    <t xml:space="preserve"> , or fiscal year ended</t>
  </si>
  <si>
    <t>Please print or type</t>
  </si>
  <si>
    <t xml:space="preserve">   Last name</t>
  </si>
  <si>
    <t xml:space="preserve">    Your social security number</t>
  </si>
  <si>
    <t xml:space="preserve">  If a joint return, spouse’s first name and initial </t>
  </si>
  <si>
    <t xml:space="preserve">  Home address (no. and street) or P.O. box if mail is not delivered to your home</t>
  </si>
  <si>
    <t xml:space="preserve">    Home Phone Number</t>
  </si>
  <si>
    <t xml:space="preserve">  City, town or post office, state, and ZIP code. If you have a foreign address.</t>
  </si>
  <si>
    <t xml:space="preserve">    Business Phone Number</t>
  </si>
  <si>
    <t>If the name or address shown above is different from that shown on the original return, Check here</t>
  </si>
  <si>
    <t>B</t>
  </si>
  <si>
    <t>Has the original return been changed or audited by the ASG Tax Office or have you been notified that it will by?</t>
  </si>
  <si>
    <r>
      <t xml:space="preserve">Filing status.  Be sure to complete this line.  </t>
    </r>
    <r>
      <rPr>
        <b/>
        <sz val="8"/>
        <rFont val="Arial Narrow"/>
        <family val="2"/>
      </rPr>
      <t>Note</t>
    </r>
    <r>
      <rPr>
        <sz val="8"/>
        <rFont val="Arial Narrow"/>
        <family val="2"/>
      </rPr>
      <t xml:space="preserve">:  </t>
    </r>
    <r>
      <rPr>
        <i/>
        <sz val="8"/>
        <rFont val="Arial Narrow"/>
        <family val="2"/>
      </rPr>
      <t>You cannot change from joint to separate returns after the due date.</t>
    </r>
  </si>
  <si>
    <t xml:space="preserve">On original return </t>
  </si>
  <si>
    <t xml:space="preserve">  Married filing joint return</t>
  </si>
  <si>
    <t xml:space="preserve">Married filing separate return </t>
  </si>
  <si>
    <t xml:space="preserve">  Head of household </t>
  </si>
  <si>
    <t xml:space="preserve">Qualifying widow(er)  </t>
  </si>
  <si>
    <t xml:space="preserve">On this return </t>
  </si>
  <si>
    <t xml:space="preserve">  * If the qualifying person is a child but not your dependent.</t>
  </si>
  <si>
    <t>USE PART II ON THE BACK TO EXPLAIN ANY CHANGES</t>
  </si>
  <si>
    <r>
      <t>A. Original amount</t>
    </r>
    <r>
      <rPr>
        <sz val="8"/>
        <rFont val="Arial Narrow"/>
        <family val="2"/>
      </rPr>
      <t xml:space="preserve"> or as previously adjusted            </t>
    </r>
  </si>
  <si>
    <r>
      <t>B. Net change</t>
    </r>
    <r>
      <rPr>
        <sz val="8"/>
        <rFont val="Arial Narrow"/>
        <family val="2"/>
      </rPr>
      <t>— amount of increase or (decrease)-explain in Part II</t>
    </r>
  </si>
  <si>
    <t>C.  Correct                                 amount</t>
  </si>
  <si>
    <t xml:space="preserve">Income and Deductions  </t>
  </si>
  <si>
    <t xml:space="preserve">Adjusted gross income </t>
  </si>
  <si>
    <t xml:space="preserve">Itemized deductions or standard deduction  </t>
  </si>
  <si>
    <t>Exemptions. If changing, fill in Parts I and II on back</t>
  </si>
  <si>
    <t>Taxable income. Subtract line 4 from line 3</t>
  </si>
  <si>
    <t>Tax Liability</t>
  </si>
  <si>
    <t xml:space="preserve">  Tax.   </t>
  </si>
  <si>
    <t xml:space="preserve">  Credits </t>
  </si>
  <si>
    <t xml:space="preserve">  Subtract line 7 from line 6. Enter the result but not less than zero</t>
  </si>
  <si>
    <t xml:space="preserve">  Other taxes </t>
  </si>
  <si>
    <r>
      <t xml:space="preserve">  Total tax. Add lines 8 and 9 </t>
    </r>
    <r>
      <rPr>
        <b/>
        <sz val="8"/>
        <rFont val="Arial Narrow"/>
        <family val="2"/>
      </rPr>
      <t>or ASG minimum tax of AGI if larger</t>
    </r>
  </si>
  <si>
    <t xml:space="preserve">  American Samoa income tax withheld</t>
  </si>
  <si>
    <t xml:space="preserve">  Estimated tax payments, including amount applied from prior</t>
  </si>
  <si>
    <t xml:space="preserve">  year’s return</t>
  </si>
  <si>
    <t xml:space="preserve">  Earned income credit (Not applicable in AS)</t>
  </si>
  <si>
    <t xml:space="preserve">  Additional child tax credit from Form 8812 </t>
  </si>
  <si>
    <t xml:space="preserve">  Credits from Form 4163 or Form 2439</t>
  </si>
  <si>
    <t xml:space="preserve">  Amount paid with Form 4868, 2688, or 2350 (applications for extension of time to file) </t>
  </si>
  <si>
    <t xml:space="preserve">  Amount of tax paid with original return plus additional tax paid after it was filed </t>
  </si>
  <si>
    <t xml:space="preserve">  Total payments. Add lines 11 through 17 in column C</t>
  </si>
  <si>
    <t>Refund or Amount You Owe</t>
  </si>
  <si>
    <t xml:space="preserve">  Overpayment, if any, as shown on original return or as previously adjusted by the Tax Office</t>
  </si>
  <si>
    <t xml:space="preserve">  Subtract line 19 from line 18</t>
  </si>
  <si>
    <r>
      <t xml:space="preserve">  Amount you owe</t>
    </r>
    <r>
      <rPr>
        <sz val="8"/>
        <rFont val="Arial Narrow"/>
        <family val="2"/>
      </rPr>
      <t>. If line 10, column C, is more than line 20, enter the difference</t>
    </r>
  </si>
  <si>
    <t xml:space="preserve">  If line 10, column C, is less than line 20, enter the difference</t>
  </si>
  <si>
    <r>
      <t xml:space="preserve">  Amount of line 22 you want </t>
    </r>
    <r>
      <rPr>
        <b/>
        <sz val="8"/>
        <rFont val="Arial Narrow"/>
        <family val="2"/>
      </rPr>
      <t>Refunded to you</t>
    </r>
  </si>
  <si>
    <r>
      <t xml:space="preserve">  Amount of line 22 you want </t>
    </r>
    <r>
      <rPr>
        <b/>
        <sz val="8"/>
        <rFont val="Arial Narrow"/>
        <family val="2"/>
      </rPr>
      <t>applied to your</t>
    </r>
    <r>
      <rPr>
        <sz val="8"/>
        <rFont val="Arial Narrow"/>
        <family val="2"/>
      </rPr>
      <t xml:space="preserve">      </t>
    </r>
    <r>
      <rPr>
        <b/>
        <sz val="8"/>
        <rFont val="Arial Narrow"/>
        <family val="2"/>
      </rPr>
      <t xml:space="preserve"> </t>
    </r>
  </si>
  <si>
    <t xml:space="preserve">  estimated tax</t>
  </si>
  <si>
    <t>Under penalties of perjury, I declare that I have filed an original return and that I have examined this amended return, including accompanying schedules</t>
  </si>
  <si>
    <t>and statements, and to the best of my knowledge and belief, this amended return is true, correct, and complete. Declaration of preparer (other than</t>
  </si>
  <si>
    <t>taxpayer) is based on all information of which the preparer has any knowledge.</t>
  </si>
  <si>
    <t>Keep a copy for your record</t>
  </si>
  <si>
    <t xml:space="preserve">     Date</t>
  </si>
  <si>
    <t>Spouse’s signature. If a joint return, BOTH must sign.</t>
  </si>
  <si>
    <t>Paid Preparer's Use Only</t>
  </si>
  <si>
    <t xml:space="preserve"> Preparer's SSN or PTIN</t>
  </si>
  <si>
    <t>Firm's name (or yours if self-employed), address, and ZIP code</t>
  </si>
  <si>
    <t xml:space="preserve">  Phone no.</t>
  </si>
  <si>
    <t>Form 390X (Rev. 10-03)</t>
  </si>
  <si>
    <t xml:space="preserve">  Exemptions.</t>
  </si>
  <si>
    <r>
      <t>A. Original number</t>
    </r>
    <r>
      <rPr>
        <sz val="8"/>
        <rFont val="Arial Narrow"/>
        <family val="2"/>
      </rPr>
      <t xml:space="preserve"> of exemptions reported or as previously adjusted</t>
    </r>
  </si>
  <si>
    <t>B. Net change</t>
  </si>
  <si>
    <r>
      <t>C. Correct number</t>
    </r>
    <r>
      <rPr>
        <sz val="8"/>
        <rFont val="Arial Narrow"/>
        <family val="2"/>
      </rPr>
      <t xml:space="preserve"> of exemptions</t>
    </r>
  </si>
  <si>
    <r>
      <t xml:space="preserve">If you are </t>
    </r>
    <r>
      <rPr>
        <b/>
        <sz val="8"/>
        <rFont val="Arial Narrow"/>
        <family val="2"/>
      </rPr>
      <t>not changing your exemptions</t>
    </r>
    <r>
      <rPr>
        <sz val="8"/>
        <rFont val="Arial Narrow"/>
        <family val="2"/>
      </rPr>
      <t>, do not complete this part.</t>
    </r>
  </si>
  <si>
    <r>
      <t xml:space="preserve">If claiming </t>
    </r>
    <r>
      <rPr>
        <b/>
        <sz val="8"/>
        <rFont val="Arial Narrow"/>
        <family val="2"/>
      </rPr>
      <t>more exemptions</t>
    </r>
    <r>
      <rPr>
        <sz val="8"/>
        <rFont val="Arial Narrow"/>
        <family val="2"/>
      </rPr>
      <t>, complete lines 24–30 and, if applicable, line 31.</t>
    </r>
  </si>
  <si>
    <r>
      <t xml:space="preserve">If claiming </t>
    </r>
    <r>
      <rPr>
        <b/>
        <sz val="8"/>
        <rFont val="Arial Narrow"/>
        <family val="2"/>
      </rPr>
      <t>fewer exemptions</t>
    </r>
    <r>
      <rPr>
        <sz val="8"/>
        <rFont val="Arial Narrow"/>
        <family val="2"/>
      </rPr>
      <t>, complete lines 24–29.</t>
    </r>
  </si>
  <si>
    <t>Yourself and spouse</t>
  </si>
  <si>
    <r>
      <t>Caution</t>
    </r>
    <r>
      <rPr>
        <sz val="8"/>
        <rFont val="Arial Narrow"/>
        <family val="2"/>
      </rPr>
      <t>: If your parents (or someone else) can claim you as a dependent</t>
    </r>
  </si>
  <si>
    <t>(even if they chose not to), you cannot claim an exemption for yourself.</t>
  </si>
  <si>
    <t>Your dependent children who lived with you</t>
  </si>
  <si>
    <t>Your dependent children who did not live with you due to divorce or</t>
  </si>
  <si>
    <t>separation</t>
  </si>
  <si>
    <t>Other dependents</t>
  </si>
  <si>
    <t>Total number of exemptions. Add lines 25 through 28</t>
  </si>
  <si>
    <t>Multiply the number of exemptions claimed on line 29 by the amount listed</t>
  </si>
  <si>
    <t>below for the tax year you are amending. Enter the result here and on line 4.</t>
  </si>
  <si>
    <t>But see the instructions  if the amount on line 1 is over:</t>
  </si>
  <si>
    <t>Tax                   year</t>
  </si>
  <si>
    <t>Exemption Amount</t>
  </si>
  <si>
    <t>Dependents (children and other ) not claimed on original (or adjusted) return:</t>
  </si>
  <si>
    <t>No. of your children on line 31 who:</t>
  </si>
  <si>
    <r>
      <t>( b )</t>
    </r>
    <r>
      <rPr>
        <sz val="8"/>
        <rFont val="Arial Narrow"/>
        <family val="2"/>
      </rPr>
      <t xml:space="preserve"> Dependent's social security number</t>
    </r>
  </si>
  <si>
    <r>
      <t>( c )</t>
    </r>
    <r>
      <rPr>
        <sz val="8"/>
        <rFont val="CG Times"/>
        <family val="1"/>
      </rPr>
      <t xml:space="preserve"> Date of birth</t>
    </r>
  </si>
  <si>
    <r>
      <t>(d)</t>
    </r>
    <r>
      <rPr>
        <sz val="8"/>
        <rFont val="CG Times"/>
        <family val="1"/>
      </rPr>
      <t xml:space="preserve"> Dependent's relationship to you</t>
    </r>
  </si>
  <si>
    <r>
      <t>( d )</t>
    </r>
    <r>
      <rPr>
        <sz val="8"/>
        <rFont val="CG Times"/>
        <family val="1"/>
      </rPr>
      <t xml:space="preserve"> </t>
    </r>
    <r>
      <rPr>
        <sz val="11"/>
        <rFont val="Marlett"/>
        <charset val="2"/>
      </rPr>
      <t>a</t>
    </r>
    <r>
      <rPr>
        <sz val="8"/>
        <rFont val="CG Times"/>
        <family val="1"/>
      </rPr>
      <t xml:space="preserve"> if qualifying child for child tax credit</t>
    </r>
  </si>
  <si>
    <r>
      <t>( a )</t>
    </r>
    <r>
      <rPr>
        <sz val="8"/>
        <rFont val="CG Times"/>
        <family val="1"/>
      </rPr>
      <t xml:space="preserve">  First name</t>
    </r>
  </si>
  <si>
    <t>Last name</t>
  </si>
  <si>
    <r>
      <t>lived with   you. . . .</t>
    </r>
    <r>
      <rPr>
        <sz val="7"/>
        <rFont val="Arial"/>
        <family val="2"/>
      </rPr>
      <t>►</t>
    </r>
  </si>
  <si>
    <t xml:space="preserve">did not live with you due to divorce or separation </t>
  </si>
  <si>
    <t>Dependents on line 31 not entered above</t>
  </si>
  <si>
    <t xml:space="preserve">  Explanation of Changes to Income, Deductions, and Credits</t>
  </si>
  <si>
    <t xml:space="preserve">  Enter the line number from the front of the form for each item you are changing and give the reason for each change. Attach only</t>
  </si>
  <si>
    <t xml:space="preserve">  the supporting forms and schedules for the items changed. If you do not attach the required information, your Form 390X may be</t>
  </si>
  <si>
    <t xml:space="preserve">  returned.  Be sure to include your name and social security number on any attachments.</t>
  </si>
  <si>
    <t>If the change relates to a net operating loss carry back or a general business credit carry back, attach the schedule or form that shows the year which the loss or credit</t>
  </si>
  <si>
    <t>occurred, check here.</t>
  </si>
  <si>
    <t>EXEMPTION FOR YOUR CHILDREN AND OTHER DEPENDENTS</t>
  </si>
  <si>
    <r>
      <t xml:space="preserve">Form </t>
    </r>
    <r>
      <rPr>
        <b/>
        <sz val="10"/>
        <rFont val="Arial"/>
        <family val="2"/>
      </rPr>
      <t>390A</t>
    </r>
  </si>
  <si>
    <t xml:space="preserve"> </t>
  </si>
  <si>
    <t>Part 6c - Exemptions for your dependent children who lived with you</t>
  </si>
  <si>
    <t>FULL NAME</t>
  </si>
  <si>
    <t xml:space="preserve">DATE                 OF                   BIRTH </t>
  </si>
  <si>
    <t>AGE</t>
  </si>
  <si>
    <t>SOCIAL SECURITY NUMBER</t>
  </si>
  <si>
    <t>DID EXEMPTION HAVE INCOME OF  $2,800 OR MORE</t>
  </si>
  <si>
    <t>RELATIONSHIP TO YOU</t>
  </si>
  <si>
    <t xml:space="preserve">              IF QUALIFYING CHILD FOR CHILD TAX CREDIT</t>
  </si>
  <si>
    <t>Total Number of your dependent children who lived with you - Enter here and on 6c, Page 1, Form 390</t>
  </si>
  <si>
    <t>Part 6c - Exemptions for your dependent children who did not live with you.</t>
  </si>
  <si>
    <t xml:space="preserve">            IF   QUALIFYING CHILD FOR CHILD TAX CREDIT</t>
  </si>
  <si>
    <t>Total Number of your dependent children who did not live with you - Enter here and on line 6c, page 1, form 390</t>
  </si>
  <si>
    <t>Part 6c - Exemptions for other dependents.</t>
  </si>
  <si>
    <t xml:space="preserve">         IF     QUALIFYING CHILD FOR CHILD TAX CREDIT</t>
  </si>
  <si>
    <t xml:space="preserve">P.O. Box </t>
  </si>
  <si>
    <r>
      <t xml:space="preserve">Excludable interest on series EE and I U.S. savings bonds issued after </t>
    </r>
    <r>
      <rPr>
        <sz val="8"/>
        <color indexed="10"/>
        <rFont val="Arial Narrow"/>
        <family val="2"/>
      </rPr>
      <t>2010</t>
    </r>
  </si>
  <si>
    <r>
      <t xml:space="preserve">Subtract line 3 from line 2. Enter the result here and on Form 390, line 8a </t>
    </r>
    <r>
      <rPr>
        <sz val="8"/>
        <rFont val="Wingdings 3"/>
        <family val="1"/>
        <charset val="2"/>
      </rPr>
      <t>u</t>
    </r>
  </si>
  <si>
    <r>
      <t xml:space="preserve">gain distributions, see the instructions for Form 390, line 13 </t>
    </r>
    <r>
      <rPr>
        <sz val="8"/>
        <rFont val="Wingdings 3"/>
        <family val="1"/>
        <charset val="2"/>
      </rPr>
      <t>u</t>
    </r>
  </si>
  <si>
    <r>
      <t xml:space="preserve">Add the amounts on line 5. Enter the total here and on Form 390, line 9 </t>
    </r>
    <r>
      <rPr>
        <sz val="8"/>
        <rFont val="Wingdings 3"/>
        <family val="1"/>
        <charset val="2"/>
      </rPr>
      <t>u</t>
    </r>
    <r>
      <rPr>
        <sz val="8"/>
        <rFont val="Arial Narrow"/>
        <family val="2"/>
      </rPr>
      <t xml:space="preserve"> </t>
    </r>
  </si>
  <si>
    <t>Attach Forms</t>
  </si>
  <si>
    <t>W-2AS, W-2G</t>
  </si>
  <si>
    <t>and 1099 on</t>
  </si>
  <si>
    <t>the front</t>
  </si>
  <si>
    <t>Home address (name of village). If you have a P.O. Box</t>
  </si>
  <si>
    <t>No. of boxes checked on 6a &amp; 6b</t>
  </si>
  <si>
    <t>No. of your children on 6c</t>
  </si>
  <si>
    <r>
      <t>●</t>
    </r>
    <r>
      <rPr>
        <sz val="7"/>
        <color indexed="10"/>
        <rFont val="Times New Roman"/>
        <family val="1"/>
      </rPr>
      <t xml:space="preserve">   lived with you</t>
    </r>
  </si>
  <si>
    <r>
      <t>●</t>
    </r>
    <r>
      <rPr>
        <sz val="7"/>
        <color indexed="10"/>
        <rFont val="Times New Roman"/>
        <family val="1"/>
      </rPr>
      <t xml:space="preserve">   did not live with </t>
    </r>
  </si>
  <si>
    <r>
      <t xml:space="preserve"> Add numbers entered on lines above    </t>
    </r>
    <r>
      <rPr>
        <b/>
        <sz val="7"/>
        <rFont val="Wingdings 3"/>
        <family val="1"/>
        <charset val="2"/>
      </rPr>
      <t></t>
    </r>
  </si>
  <si>
    <t>Form(s) 1099</t>
  </si>
  <si>
    <t>Wages, salaries, tips, etc. Attach Form(s) W-2</t>
  </si>
  <si>
    <t>on the left. But see instructions to find your standard deduction if you checked any box on</t>
  </si>
  <si>
    <t>(3) Dependent’s</t>
  </si>
  <si>
    <t>Home phone No.</t>
  </si>
  <si>
    <r>
      <t>Tax-exempt</t>
    </r>
    <r>
      <rPr>
        <sz val="8"/>
        <rFont val="Times New Roman"/>
        <family val="1"/>
      </rPr>
      <t xml:space="preserve"> interest. Do not include on line 8a</t>
    </r>
  </si>
  <si>
    <r>
      <t xml:space="preserve">Add the amounts in the far right column for lines 7 through 21. This is your </t>
    </r>
    <r>
      <rPr>
        <b/>
        <sz val="8"/>
        <rFont val="Times New Roman"/>
        <family val="1"/>
      </rPr>
      <t>total income</t>
    </r>
  </si>
  <si>
    <r>
      <t xml:space="preserve">Alimony paid </t>
    </r>
    <r>
      <rPr>
        <b/>
        <sz val="8"/>
        <rFont val="Times New Roman"/>
        <family val="1"/>
      </rPr>
      <t xml:space="preserve">  b</t>
    </r>
    <r>
      <rPr>
        <sz val="8"/>
        <rFont val="Times New Roman"/>
        <family val="1"/>
      </rPr>
      <t xml:space="preserve"> Recipient’s SSN </t>
    </r>
  </si>
  <si>
    <t xml:space="preserve">The ASG has adopted legislation providing that the U.S. Internal Revenue Code in effect on December 31, 2000, shall be applicable in American </t>
  </si>
  <si>
    <t>Samoa for all years thereafter, except as amended or incompatible with other American Samoa laws.  Please use the 2000 tax. table for computation of your tax</t>
  </si>
  <si>
    <r>
      <t xml:space="preserve">If line 34 is $96,700 or less, multiply </t>
    </r>
    <r>
      <rPr>
        <b/>
        <sz val="8"/>
        <rFont val="Times New Roman"/>
        <family val="1"/>
      </rPr>
      <t>$2,800</t>
    </r>
    <r>
      <rPr>
        <sz val="8"/>
        <rFont val="Times New Roman"/>
        <family val="1"/>
      </rPr>
      <t xml:space="preserve"> by the total number of exemptions claimed on</t>
    </r>
  </si>
  <si>
    <r>
      <t>Taxable income</t>
    </r>
    <r>
      <rPr>
        <sz val="8"/>
        <rFont val="Arial Narrow"/>
        <family val="2"/>
      </rPr>
      <t>. Subtract line 38 from line 37. If line 38 is more than line 37, enter -0-</t>
    </r>
  </si>
  <si>
    <r>
      <t xml:space="preserve">Tax </t>
    </r>
    <r>
      <rPr>
        <sz val="8"/>
        <rFont val="Arial Narrow"/>
        <family val="2"/>
      </rPr>
      <t>(2000 Tax Table). Check if any tax is from</t>
    </r>
  </si>
  <si>
    <r>
      <t xml:space="preserve">This is your </t>
    </r>
    <r>
      <rPr>
        <b/>
        <sz val="8"/>
        <color indexed="10"/>
        <rFont val="Arial Narrow"/>
        <family val="2"/>
      </rPr>
      <t xml:space="preserve">total income tax: </t>
    </r>
    <r>
      <rPr>
        <sz val="8"/>
        <color indexed="10"/>
        <rFont val="Arial Narrow"/>
        <family val="2"/>
      </rPr>
      <t>line 55 or 56 whichever is larger</t>
    </r>
  </si>
  <si>
    <r>
      <t xml:space="preserve">Excess social security and RRTA tax withheld </t>
    </r>
    <r>
      <rPr>
        <b/>
        <sz val="8"/>
        <rFont val="Times New Roman"/>
        <family val="1"/>
      </rPr>
      <t>(Not Applicable)</t>
    </r>
  </si>
  <si>
    <r>
      <t xml:space="preserve">Other payments. Check if from   </t>
    </r>
    <r>
      <rPr>
        <b/>
        <sz val="8"/>
        <rFont val="Times New Roman"/>
        <family val="1"/>
      </rPr>
      <t>a</t>
    </r>
  </si>
  <si>
    <r>
      <t xml:space="preserve">If line 65 is more than line 57c, subtract line 57c from line 65. This is the amount you </t>
    </r>
    <r>
      <rPr>
        <b/>
        <sz val="8"/>
        <rFont val="Times New Roman"/>
        <family val="1"/>
      </rPr>
      <t>overpaid</t>
    </r>
  </si>
  <si>
    <r>
      <t xml:space="preserve">Amount of line 66 you want </t>
    </r>
    <r>
      <rPr>
        <b/>
        <sz val="8"/>
        <rFont val="Times New Roman"/>
        <family val="1"/>
      </rPr>
      <t>refunded to you</t>
    </r>
  </si>
  <si>
    <r>
      <t>If line 57c is more than line 65, subtract line 65 from line 57c. This is the</t>
    </r>
    <r>
      <rPr>
        <b/>
        <sz val="8"/>
        <rFont val="Arial Narrow"/>
        <family val="2"/>
      </rPr>
      <t xml:space="preserve"> amount you owe.</t>
    </r>
  </si>
  <si>
    <r>
      <t xml:space="preserve">For details on how to pay, </t>
    </r>
    <r>
      <rPr>
        <b/>
        <sz val="8"/>
        <rFont val="Arial Narrow"/>
        <family val="2"/>
      </rPr>
      <t>(Call the ASG Tax Office, refer to the Collection Section)</t>
    </r>
  </si>
  <si>
    <t>social security</t>
  </si>
  <si>
    <t>15b</t>
  </si>
  <si>
    <t>Business phone No.</t>
  </si>
  <si>
    <t>(4) Dependent’s</t>
  </si>
  <si>
    <t>(1)  First name</t>
  </si>
  <si>
    <t>(5)       if qualifying</t>
  </si>
  <si>
    <t xml:space="preserve">  Head of household (with qualifying person).  If the qualifying person is a child but not your dependent,</t>
  </si>
  <si>
    <r>
      <t xml:space="preserve">  </t>
    </r>
    <r>
      <rPr>
        <b/>
        <sz val="8"/>
        <rFont val="Times New Roman"/>
        <family val="1"/>
      </rPr>
      <t>Yourself</t>
    </r>
    <r>
      <rPr>
        <sz val="8"/>
        <rFont val="Times New Roman"/>
        <family val="1"/>
      </rPr>
      <t>. If your parent (or someone else) can claim you as a dependent on his or her tax</t>
    </r>
  </si>
  <si>
    <r>
      <t>Taxable</t>
    </r>
    <r>
      <rPr>
        <sz val="8"/>
        <rFont val="Times New Roman"/>
        <family val="1"/>
      </rPr>
      <t xml:space="preserve"> interest. Attach Schedule B if required</t>
    </r>
  </si>
  <si>
    <r>
      <t xml:space="preserve">15b   </t>
    </r>
    <r>
      <rPr>
        <sz val="8"/>
        <rFont val="Times New Roman"/>
        <family val="1"/>
      </rPr>
      <t>Taxable amount</t>
    </r>
  </si>
  <si>
    <r>
      <t>15b</t>
    </r>
    <r>
      <rPr>
        <sz val="8"/>
        <rFont val="Times New Roman"/>
        <family val="1"/>
      </rPr>
      <t xml:space="preserve">   Taxable amount</t>
    </r>
  </si>
  <si>
    <t>you were a dual-status alien, check here</t>
  </si>
  <si>
    <t>line 6d. If line 34 is over $96,700, use the worksheet (page14) for the amount to enter</t>
  </si>
  <si>
    <t xml:space="preserve"> number</t>
  </si>
  <si>
    <t xml:space="preserve">you due to divorce or separation </t>
  </si>
  <si>
    <t>Paid       preparer's       Use Only</t>
  </si>
  <si>
    <t>If more than six dependents,                                                  attach Form 390A</t>
  </si>
  <si>
    <r>
      <t>Tax-exempt</t>
    </r>
    <r>
      <rPr>
        <sz val="8"/>
        <rFont val="Times New Roman"/>
        <family val="1"/>
      </rPr>
      <t xml:space="preserve"> income (as per </t>
    </r>
    <r>
      <rPr>
        <b/>
        <sz val="8"/>
        <rFont val="Times New Roman"/>
        <family val="1"/>
      </rPr>
      <t>ASCA PL 27-13</t>
    </r>
    <r>
      <rPr>
        <sz val="8"/>
        <rFont val="Times New Roman"/>
        <family val="1"/>
      </rPr>
      <t>)</t>
    </r>
  </si>
  <si>
    <r>
      <t xml:space="preserve">20b    </t>
    </r>
    <r>
      <rPr>
        <sz val="8"/>
        <rFont val="Times New Roman"/>
        <family val="1"/>
      </rPr>
      <t>Taxable amount</t>
    </r>
  </si>
  <si>
    <r>
      <t xml:space="preserve">Subtract line 32 from line 22.     </t>
    </r>
    <r>
      <rPr>
        <b/>
        <sz val="8"/>
        <rFont val="Times New Roman"/>
        <family val="1"/>
      </rPr>
      <t>This is your adjusted gross income</t>
    </r>
    <r>
      <rPr>
        <sz val="8"/>
        <rFont val="Times New Roman"/>
        <family val="1"/>
      </rPr>
      <t xml:space="preserve"> </t>
    </r>
  </si>
  <si>
    <t>American Samoa Minimum Tax (4% of the AGI, line 34 or attach worksheet if PL 27-13 applies)</t>
  </si>
  <si>
    <r>
      <t xml:space="preserve">Samoa income and </t>
    </r>
    <r>
      <rPr>
        <sz val="8"/>
        <color indexed="10"/>
        <rFont val="Times New Roman"/>
        <family val="1"/>
      </rPr>
      <t xml:space="preserve">wage </t>
    </r>
    <r>
      <rPr>
        <sz val="8"/>
        <rFont val="Times New Roman"/>
        <family val="1"/>
      </rPr>
      <t xml:space="preserve">tax withheld from Forms W-2AS and 1099 </t>
    </r>
  </si>
  <si>
    <t>Do you want to allow another person to discuss this return with the Tax Office?</t>
  </si>
  <si>
    <t>PAGO PAGO, AS  96799</t>
  </si>
  <si>
    <t>PAGO PAGO, AS 96799</t>
  </si>
  <si>
    <t>P.O. BOX</t>
  </si>
  <si>
    <t xml:space="preserve">P.O. BOX </t>
  </si>
  <si>
    <t>One-half of self-employment tax. Attach Schedule SE / 1040SS</t>
  </si>
  <si>
    <t>Application for Direct Deposit</t>
  </si>
  <si>
    <t>Routing number</t>
  </si>
  <si>
    <t>Account number</t>
  </si>
  <si>
    <t>Type:</t>
  </si>
  <si>
    <t>Checking</t>
  </si>
  <si>
    <t>Savings</t>
  </si>
  <si>
    <r>
      <t xml:space="preserve">Amount of line 66 you want </t>
    </r>
    <r>
      <rPr>
        <b/>
        <sz val="8"/>
        <rFont val="Times New Roman"/>
        <family val="1"/>
      </rPr>
      <t>refunded to you.</t>
    </r>
    <r>
      <rPr>
        <sz val="8"/>
        <rFont val="Times New Roman"/>
        <family val="1"/>
      </rPr>
      <t xml:space="preserve"> If Schedule DD is attached, check here</t>
    </r>
  </si>
  <si>
    <t>Email</t>
  </si>
  <si>
    <t xml:space="preserve"> Spouse social security number</t>
  </si>
  <si>
    <t>TAX OFFICE COPY</t>
  </si>
  <si>
    <t>TAXPAYER COPY</t>
  </si>
  <si>
    <t>Wage Tax (2% of line 7) Not Applicable</t>
  </si>
  <si>
    <t>Schedule T8812</t>
  </si>
  <si>
    <t xml:space="preserve">For the year Jan. 1–Dec. 31, 2022, or other tax year beginning </t>
  </si>
  <si>
    <r>
      <t xml:space="preserve">Earned income credit (Attach Sch TEITC) </t>
    </r>
    <r>
      <rPr>
        <b/>
        <sz val="8"/>
        <rFont val="Arial Narrow"/>
        <family val="2"/>
      </rPr>
      <t xml:space="preserve"> </t>
    </r>
  </si>
  <si>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 Enter the amount from line 42 of your Form 390</t>
    </r>
  </si>
  <si>
    <r>
      <rPr>
        <b/>
        <sz val="10"/>
        <rFont val="Arial"/>
        <family val="2"/>
      </rPr>
      <t>2</t>
    </r>
    <r>
      <rPr>
        <sz val="10"/>
        <rFont val="Arial"/>
        <family val="2"/>
      </rPr>
      <t xml:space="preserve"> Enter the amount from line 56 of your Form 390</t>
    </r>
  </si>
  <si>
    <r>
      <rPr>
        <b/>
        <sz val="10"/>
        <rFont val="Arial"/>
        <family val="2"/>
      </rPr>
      <t>4</t>
    </r>
    <r>
      <rPr>
        <sz val="10"/>
        <rFont val="Arial"/>
        <family val="2"/>
      </rPr>
      <t xml:space="preserve"> Number of qualified dependents</t>
    </r>
  </si>
  <si>
    <r>
      <rPr>
        <b/>
        <sz val="10"/>
        <rFont val="Arial"/>
        <family val="2"/>
      </rPr>
      <t>5</t>
    </r>
    <r>
      <rPr>
        <sz val="10"/>
        <rFont val="Arial"/>
        <family val="2"/>
      </rPr>
      <t xml:space="preserve"> Multiply line 4 by 500</t>
    </r>
  </si>
  <si>
    <t xml:space="preserve">Nonrefundable Child Tax Credit (NCTC) </t>
  </si>
  <si>
    <t>Enter the amount from Form T8812, line 6.</t>
  </si>
  <si>
    <t>Additional CTC. Attach Form 8812</t>
  </si>
  <si>
    <t>Earned Income Tax Credit</t>
  </si>
  <si>
    <t>Schedule TEITC</t>
  </si>
  <si>
    <t>EITC</t>
  </si>
  <si>
    <r>
      <rPr>
        <b/>
        <sz val="10"/>
        <rFont val="Arial"/>
        <family val="2"/>
      </rPr>
      <t xml:space="preserve">1 </t>
    </r>
    <r>
      <rPr>
        <sz val="10"/>
        <rFont val="Arial"/>
        <family val="2"/>
      </rPr>
      <t xml:space="preserve"> Enter the amount of earned income (wages and/or self employment)</t>
    </r>
  </si>
  <si>
    <r>
      <rPr>
        <b/>
        <sz val="10"/>
        <rFont val="Arial"/>
        <family val="2"/>
      </rPr>
      <t>2</t>
    </r>
    <r>
      <rPr>
        <sz val="10"/>
        <rFont val="Arial"/>
        <family val="2"/>
      </rPr>
      <t xml:space="preserve">  Enter the amount shown below for your filing status/qualified dependent amount</t>
    </r>
  </si>
  <si>
    <t>Qualified dependents</t>
  </si>
  <si>
    <t>Married filing jointly</t>
  </si>
  <si>
    <t>Zero</t>
  </si>
  <si>
    <t>One</t>
  </si>
  <si>
    <t>Two</t>
  </si>
  <si>
    <t>Three or more</t>
  </si>
  <si>
    <r>
      <rPr>
        <b/>
        <sz val="10"/>
        <rFont val="Arial"/>
        <family val="2"/>
      </rPr>
      <t>3</t>
    </r>
    <r>
      <rPr>
        <sz val="10"/>
        <rFont val="Arial"/>
        <family val="2"/>
      </rPr>
      <t xml:space="preserve">  Is the amount on line 2 greater than line 1?</t>
    </r>
  </si>
  <si>
    <t xml:space="preserve">No. STOP. You do not qualify for EITC. </t>
  </si>
  <si>
    <t>Yes. Continue to line 4.</t>
  </si>
  <si>
    <r>
      <rPr>
        <b/>
        <sz val="10"/>
        <rFont val="Arial"/>
        <family val="2"/>
      </rPr>
      <t xml:space="preserve">4 </t>
    </r>
    <r>
      <rPr>
        <sz val="10"/>
        <rFont val="Arial"/>
        <family val="2"/>
      </rPr>
      <t xml:space="preserve"> Enter the amount shown below for your qualified dependent amount</t>
    </r>
  </si>
  <si>
    <t>Rate</t>
  </si>
  <si>
    <t>9.64% (.0964)</t>
  </si>
  <si>
    <t>21.42% (.2142)</t>
  </si>
  <si>
    <t>25.20% (.252)</t>
  </si>
  <si>
    <t>28.35% (.2835)</t>
  </si>
  <si>
    <r>
      <rPr>
        <b/>
        <sz val="10"/>
        <rFont val="Arial"/>
        <family val="2"/>
      </rPr>
      <t>5</t>
    </r>
    <r>
      <rPr>
        <sz val="10"/>
        <rFont val="Arial"/>
        <family val="2"/>
      </rPr>
      <t xml:space="preserve">  Multiply line 1 by line 4</t>
    </r>
  </si>
  <si>
    <r>
      <rPr>
        <b/>
        <sz val="10"/>
        <rFont val="Arial"/>
        <family val="2"/>
      </rPr>
      <t xml:space="preserve">6 </t>
    </r>
    <r>
      <rPr>
        <sz val="10"/>
        <rFont val="Arial"/>
        <family val="2"/>
      </rPr>
      <t xml:space="preserve"> Enter the amount shown below for your qualified dependent amount</t>
    </r>
  </si>
  <si>
    <t>Maximum credit</t>
  </si>
  <si>
    <r>
      <rPr>
        <b/>
        <sz val="10"/>
        <rFont val="Arial"/>
        <family val="2"/>
      </rPr>
      <t xml:space="preserve">7 </t>
    </r>
    <r>
      <rPr>
        <sz val="10"/>
        <rFont val="Arial"/>
        <family val="2"/>
      </rPr>
      <t xml:space="preserve"> Enter the smaller of line 5 or line 6</t>
    </r>
  </si>
  <si>
    <r>
      <rPr>
        <b/>
        <sz val="10"/>
        <rFont val="Arial"/>
        <family val="2"/>
      </rPr>
      <t xml:space="preserve">8 </t>
    </r>
    <r>
      <rPr>
        <sz val="10"/>
        <rFont val="Arial"/>
        <family val="2"/>
      </rPr>
      <t xml:space="preserve"> Enter the amount shown below for your filing status/qualified dependent amount</t>
    </r>
  </si>
  <si>
    <r>
      <rPr>
        <b/>
        <sz val="10"/>
        <rFont val="Arial"/>
        <family val="2"/>
      </rPr>
      <t xml:space="preserve">9 </t>
    </r>
    <r>
      <rPr>
        <sz val="10"/>
        <rFont val="Arial"/>
        <family val="2"/>
      </rPr>
      <t xml:space="preserve"> Subtract line 8 from line 1. If zero or less, enter 0 and go to line 11</t>
    </r>
  </si>
  <si>
    <r>
      <rPr>
        <b/>
        <sz val="10"/>
        <rFont val="Arial"/>
        <family val="2"/>
      </rPr>
      <t>10</t>
    </r>
    <r>
      <rPr>
        <sz val="10"/>
        <rFont val="Arial"/>
        <family val="2"/>
      </rPr>
      <t xml:space="preserve"> Multiply line 9 by line 4</t>
    </r>
  </si>
  <si>
    <r>
      <rPr>
        <b/>
        <sz val="10"/>
        <rFont val="Arial"/>
        <family val="2"/>
      </rPr>
      <t>11</t>
    </r>
    <r>
      <rPr>
        <sz val="10"/>
        <rFont val="Arial"/>
        <family val="2"/>
      </rPr>
      <t xml:space="preserve"> Multiply line 9 by line 4</t>
    </r>
  </si>
  <si>
    <r>
      <t xml:space="preserve">Subtract line 10 from line 7. This is your </t>
    </r>
    <r>
      <rPr>
        <b/>
        <sz val="10"/>
        <rFont val="Arial"/>
        <family val="2"/>
      </rPr>
      <t>EITC</t>
    </r>
  </si>
  <si>
    <r>
      <rPr>
        <b/>
        <sz val="10"/>
        <rFont val="Arial"/>
        <family val="2"/>
      </rPr>
      <t>3</t>
    </r>
    <r>
      <rPr>
        <sz val="10"/>
        <rFont val="Arial"/>
        <family val="2"/>
      </rPr>
      <t xml:space="preserve"> Subtract line 2 from line 1. If zero or less, enter -0-, skip to line 6, and enter -0-</t>
    </r>
  </si>
  <si>
    <t>SCHEDULE TDD</t>
  </si>
  <si>
    <t>Submit form to Tax Office Customer Service SEPARATELY from 390</t>
  </si>
  <si>
    <t>Keep for your records</t>
  </si>
  <si>
    <r>
      <t xml:space="preserve">Add lines 58, 59, 60, and 62 through 64. These are your </t>
    </r>
    <r>
      <rPr>
        <b/>
        <sz val="8"/>
        <rFont val="Times New Roman"/>
        <family val="1"/>
      </rPr>
      <t xml:space="preserve">total payments </t>
    </r>
  </si>
  <si>
    <t xml:space="preserve">, 2023, ending </t>
  </si>
  <si>
    <t>, 2023</t>
  </si>
  <si>
    <t>Form 390 (2023)</t>
  </si>
  <si>
    <t>Nonrefundable child tax credit (NCTC).-Other Dependents Credit- Attach Sch. T8812</t>
  </si>
  <si>
    <t>2023 estimated tax payments and amount applied from 2022 return</t>
  </si>
  <si>
    <t>(Form 390) 2023</t>
  </si>
  <si>
    <t>Schedule C (Form 390) 2023</t>
  </si>
  <si>
    <t>Schedule B (Form 390) 2023</t>
  </si>
  <si>
    <t>Schedules A&amp;B (Form 390) 2023</t>
  </si>
  <si>
    <t>At any time during 2023, did you have an interest in or a signature or other authority over a financial</t>
  </si>
  <si>
    <t>During 2023, did you receive a distribution from, or were you the grantor of, or transferor to, a</t>
  </si>
  <si>
    <t>If you started or acquired this business during 2023, check here</t>
  </si>
  <si>
    <t>(Sch TEITC) 2023</t>
  </si>
  <si>
    <r>
      <rPr>
        <b/>
        <sz val="10"/>
        <rFont val="Arial"/>
        <family val="2"/>
      </rPr>
      <t xml:space="preserve">*Caution: </t>
    </r>
    <r>
      <rPr>
        <sz val="10"/>
        <rFont val="Arial"/>
        <family val="2"/>
      </rPr>
      <t xml:space="preserve">Dependents social security name and number should match the name and number on the social </t>
    </r>
  </si>
  <si>
    <t>security card. Any differences could delay the processing of your tax return.</t>
  </si>
  <si>
    <t xml:space="preserve"> Other Dependents Credit (ODC)</t>
  </si>
  <si>
    <t>Do not Include yourself, your spouse, or anyone without valid social security number</t>
  </si>
  <si>
    <r>
      <rPr>
        <b/>
        <sz val="10"/>
        <rFont val="Arial"/>
        <family val="2"/>
      </rPr>
      <t>8</t>
    </r>
    <r>
      <rPr>
        <sz val="10"/>
        <rFont val="Arial"/>
        <family val="2"/>
      </rPr>
      <t xml:space="preserve"> Multiply 7 by $500</t>
    </r>
  </si>
  <si>
    <t>(Form T8812) 2023</t>
  </si>
  <si>
    <r>
      <rPr>
        <b/>
        <sz val="10"/>
        <rFont val="Arial"/>
        <family val="2"/>
      </rPr>
      <t>9</t>
    </r>
    <r>
      <rPr>
        <sz val="10"/>
        <rFont val="Arial"/>
        <family val="2"/>
      </rPr>
      <t xml:space="preserve">. Enter the smaller of line 3 or line 8. </t>
    </r>
  </si>
  <si>
    <t>Nonrefundable Credit Limit</t>
  </si>
  <si>
    <t>NCL</t>
  </si>
  <si>
    <r>
      <rPr>
        <b/>
        <sz val="10"/>
        <rFont val="Arial"/>
        <family val="2"/>
      </rPr>
      <t>6</t>
    </r>
    <r>
      <rPr>
        <sz val="10"/>
        <rFont val="Arial"/>
        <family val="2"/>
      </rPr>
      <t xml:space="preserve"> Enter the smaller of line 3 or line 5</t>
    </r>
  </si>
  <si>
    <r>
      <t xml:space="preserve">Amount of line 66 you want </t>
    </r>
    <r>
      <rPr>
        <b/>
        <sz val="8"/>
        <rFont val="Times New Roman"/>
        <family val="1"/>
      </rPr>
      <t xml:space="preserve">applied to your </t>
    </r>
    <r>
      <rPr>
        <b/>
        <sz val="8"/>
        <color indexed="10"/>
        <rFont val="Times New Roman"/>
        <family val="1"/>
      </rPr>
      <t>2024</t>
    </r>
    <r>
      <rPr>
        <b/>
        <sz val="8"/>
        <rFont val="Times New Roman"/>
        <family val="1"/>
      </rPr>
      <t xml:space="preserve"> estimated tax</t>
    </r>
  </si>
  <si>
    <r>
      <t xml:space="preserve">10  </t>
    </r>
    <r>
      <rPr>
        <sz val="10"/>
        <rFont val="Arial"/>
        <family val="2"/>
      </rPr>
      <t xml:space="preserve">Add 6 and line 9 </t>
    </r>
  </si>
  <si>
    <t>11 Enter the smaller of Line 3 or line 10. Enter this amont on line 47 of Form 390</t>
  </si>
  <si>
    <r>
      <rPr>
        <b/>
        <sz val="10"/>
        <rFont val="Arial"/>
        <family val="2"/>
      </rPr>
      <t xml:space="preserve">7 </t>
    </r>
    <r>
      <rPr>
        <sz val="10"/>
        <rFont val="Arial"/>
        <family val="2"/>
      </rPr>
      <t xml:space="preserve">Number of other dependents, including any qualifying children who are not under age.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</si>
</sst>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* #,##0.00_);_(* \(#,##0.00\);_(* &quot;-&quot;??_);_(@_)"/>
    <numFmt numFmtId="167" formatCode="000\-00\-0000"/>
    <numFmt numFmtId="168" formatCode="0.00;[Red]0.00"/>
    <numFmt numFmtId="169" formatCode="m/d/yy;@"/>
    <numFmt numFmtId="170" formatCode="000\-0000"/>
    <numFmt numFmtId="171" formatCode="00"/>
    <numFmt numFmtId="172" formatCode="[$-409]mmmm\ d\,\ yyyy;@"/>
    <numFmt numFmtId="173" formatCode="&quot;$&quot;#,##0"/>
    <numFmt numFmtId="174" formatCode="_-* #,##0.0000_-;\-* #,##0.0000_-;_-* &quot;-&quot;????_-;_-@_-"/>
  </numFmts>
  <fonts count="1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2"/>
      <name val="Arial Black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 Narrow"/>
      <family val="2"/>
    </font>
    <font>
      <b/>
      <sz val="16"/>
      <name val="Arial"/>
      <family val="2"/>
    </font>
    <font>
      <b/>
      <sz val="9"/>
      <name val="Arial"/>
      <family val="2"/>
    </font>
    <font>
      <b/>
      <i/>
      <sz val="10"/>
      <name val="Bookman Old Style"/>
      <family val="1"/>
    </font>
    <font>
      <b/>
      <i/>
      <sz val="8"/>
      <name val="Arial"/>
      <family val="2"/>
    </font>
    <font>
      <sz val="8"/>
      <name val="Arial"/>
      <family val="2"/>
    </font>
    <font>
      <b/>
      <i/>
      <sz val="10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i/>
      <sz val="10"/>
      <name val="Book Antiqua"/>
      <family val="1"/>
    </font>
    <font>
      <b/>
      <u/>
      <sz val="10"/>
      <name val="Arial Narrow"/>
      <family val="2"/>
    </font>
    <font>
      <sz val="10"/>
      <name val="Monotype Sorts"/>
      <charset val="2"/>
    </font>
    <font>
      <b/>
      <sz val="10"/>
      <name val="Monotype Sorts"/>
      <charset val="2"/>
    </font>
    <font>
      <b/>
      <sz val="14"/>
      <name val="Bookman Old Style"/>
      <family val="1"/>
    </font>
    <font>
      <b/>
      <i/>
      <sz val="9"/>
      <name val="Bookman Old Style"/>
      <family val="1"/>
    </font>
    <font>
      <i/>
      <sz val="10"/>
      <name val="Arial Narrow"/>
      <family val="2"/>
    </font>
    <font>
      <sz val="9"/>
      <name val="Monotype Sorts"/>
      <charset val="2"/>
    </font>
    <font>
      <sz val="7"/>
      <name val="Times New Roman"/>
      <family val="1"/>
    </font>
    <font>
      <b/>
      <sz val="7"/>
      <name val="Times New Roman"/>
      <family val="1"/>
    </font>
    <font>
      <sz val="8"/>
      <color indexed="12"/>
      <name val="Arial Narrow"/>
      <family val="2"/>
    </font>
    <font>
      <sz val="10"/>
      <color indexed="12"/>
      <name val="Arial"/>
      <family val="2"/>
    </font>
    <font>
      <b/>
      <sz val="8"/>
      <color indexed="12"/>
      <name val="Arial Narrow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9"/>
      <color indexed="12"/>
      <name val="Times New Roman"/>
      <family val="1"/>
    </font>
    <font>
      <b/>
      <sz val="9"/>
      <color indexed="12"/>
      <name val="Arial Narrow"/>
      <family val="2"/>
    </font>
    <font>
      <sz val="10"/>
      <color indexed="12"/>
      <name val="Times New Roman"/>
      <family val="1"/>
    </font>
    <font>
      <b/>
      <sz val="10"/>
      <color indexed="12"/>
      <name val="Times New Roman"/>
      <family val="1"/>
    </font>
    <font>
      <sz val="6"/>
      <name val="Arial Narrow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7"/>
      <name val="Arial Narrow"/>
      <family val="2"/>
    </font>
    <font>
      <sz val="6"/>
      <name val="Times New Roman"/>
      <family val="1"/>
    </font>
    <font>
      <b/>
      <sz val="6"/>
      <name val="Times New Roman"/>
      <family val="1"/>
    </font>
    <font>
      <sz val="9"/>
      <color indexed="12"/>
      <name val="Arial Narrow"/>
      <family val="2"/>
    </font>
    <font>
      <b/>
      <sz val="5"/>
      <name val="Times New Roman"/>
      <family val="1"/>
    </font>
    <font>
      <sz val="5"/>
      <name val="Times New Roman"/>
      <family val="1"/>
    </font>
    <font>
      <b/>
      <sz val="9"/>
      <color indexed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name val="Arial"/>
      <family val="2"/>
    </font>
    <font>
      <b/>
      <sz val="8"/>
      <color indexed="12"/>
      <name val="Verdana"/>
      <family val="2"/>
    </font>
    <font>
      <b/>
      <sz val="10"/>
      <color indexed="12"/>
      <name val="Symbol"/>
      <family val="1"/>
      <charset val="2"/>
    </font>
    <font>
      <b/>
      <sz val="10"/>
      <color indexed="10"/>
      <name val="Times New Roman"/>
      <family val="1"/>
    </font>
    <font>
      <sz val="8"/>
      <color indexed="10"/>
      <name val="Arial Narrow"/>
      <family val="2"/>
    </font>
    <font>
      <sz val="7"/>
      <color indexed="10"/>
      <name val="Times New Roman"/>
      <family val="1"/>
    </font>
    <font>
      <b/>
      <sz val="8"/>
      <color indexed="10"/>
      <name val="Times New Roman"/>
      <family val="1"/>
    </font>
    <font>
      <sz val="8"/>
      <color indexed="10"/>
      <name val="Times New Roman"/>
      <family val="1"/>
    </font>
    <font>
      <b/>
      <sz val="16"/>
      <color indexed="12"/>
      <name val="Arial"/>
      <family val="2"/>
    </font>
    <font>
      <b/>
      <sz val="14"/>
      <name val="Arial"/>
      <family val="2"/>
    </font>
    <font>
      <b/>
      <sz val="24"/>
      <color indexed="12"/>
      <name val="Arial Narrow"/>
      <family val="2"/>
    </font>
    <font>
      <sz val="10"/>
      <color indexed="12"/>
      <name val="Book Antiqua"/>
      <family val="1"/>
    </font>
    <font>
      <b/>
      <sz val="10"/>
      <color indexed="9"/>
      <name val="Arial"/>
      <family val="2"/>
    </font>
    <font>
      <b/>
      <i/>
      <sz val="10"/>
      <name val="Arial Narrow"/>
      <family val="2"/>
    </font>
    <font>
      <b/>
      <i/>
      <sz val="14"/>
      <name val="Monotype Corsiva"/>
      <family val="4"/>
    </font>
    <font>
      <b/>
      <i/>
      <sz val="8"/>
      <name val="Bookman Old Style"/>
      <family val="1"/>
    </font>
    <font>
      <b/>
      <i/>
      <sz val="8"/>
      <name val="Arial Narrow"/>
      <family val="2"/>
    </font>
    <font>
      <b/>
      <sz val="12"/>
      <name val="Arial Narrow"/>
      <family val="2"/>
    </font>
    <font>
      <b/>
      <sz val="18"/>
      <name val="Arial Narrow"/>
      <family val="2"/>
    </font>
    <font>
      <sz val="8"/>
      <name val="Wingdings 3"/>
      <family val="1"/>
      <charset val="2"/>
    </font>
    <font>
      <b/>
      <sz val="11"/>
      <name val="Arial"/>
      <family val="2"/>
    </font>
    <font>
      <b/>
      <sz val="8"/>
      <color indexed="9"/>
      <name val="Arial"/>
      <family val="2"/>
    </font>
    <font>
      <b/>
      <sz val="8"/>
      <color indexed="10"/>
      <name val="Arial Narrow"/>
      <family val="2"/>
    </font>
    <font>
      <sz val="12"/>
      <name val="Arial"/>
      <family val="2"/>
    </font>
    <font>
      <b/>
      <sz val="8"/>
      <color indexed="9"/>
      <name val="Arial Narrow"/>
      <family val="2"/>
    </font>
    <font>
      <b/>
      <sz val="11"/>
      <name val="Arial Narrow"/>
      <family val="2"/>
    </font>
    <font>
      <b/>
      <sz val="10"/>
      <color indexed="12"/>
      <name val="Book Antiqua"/>
      <family val="1"/>
    </font>
    <font>
      <b/>
      <sz val="9"/>
      <color indexed="9"/>
      <name val="Arial Narrow"/>
      <family val="2"/>
    </font>
    <font>
      <b/>
      <sz val="9"/>
      <color indexed="12"/>
      <name val="Book Antiqua"/>
      <family val="1"/>
    </font>
    <font>
      <b/>
      <sz val="10"/>
      <color indexed="12"/>
      <name val="Century"/>
      <family val="1"/>
    </font>
    <font>
      <b/>
      <sz val="13"/>
      <name val="Arial"/>
      <family val="2"/>
    </font>
    <font>
      <b/>
      <sz val="8"/>
      <color indexed="12"/>
      <name val="Arial"/>
      <family val="2"/>
    </font>
    <font>
      <sz val="8"/>
      <name val="CG Times"/>
      <family val="1"/>
    </font>
    <font>
      <i/>
      <sz val="8"/>
      <name val="Arial Narrow"/>
      <family val="2"/>
    </font>
    <font>
      <b/>
      <sz val="10"/>
      <name val="CG Times"/>
      <family val="1"/>
    </font>
    <font>
      <sz val="10"/>
      <color indexed="12"/>
      <name val="Century"/>
      <family val="1"/>
    </font>
    <font>
      <b/>
      <sz val="9"/>
      <color indexed="12"/>
      <name val="Arial"/>
      <family val="2"/>
    </font>
    <font>
      <sz val="11"/>
      <name val="Arial Narrow"/>
      <family val="2"/>
    </font>
    <font>
      <b/>
      <sz val="8"/>
      <name val="CG Times"/>
      <family val="1"/>
    </font>
    <font>
      <sz val="10"/>
      <color indexed="9"/>
      <name val="Arial"/>
      <family val="2"/>
    </font>
    <font>
      <sz val="11"/>
      <name val="Marlett"/>
      <charset val="2"/>
    </font>
    <font>
      <b/>
      <sz val="12"/>
      <name val="Times New Roman"/>
      <family val="1"/>
    </font>
    <font>
      <sz val="8"/>
      <name val="Monotype Corsiva"/>
      <family val="4"/>
    </font>
    <font>
      <sz val="10"/>
      <name val="Monotype Corsiva"/>
      <family val="4"/>
    </font>
    <font>
      <b/>
      <sz val="7"/>
      <name val="Wingdings 3"/>
      <family val="1"/>
      <charset val="2"/>
    </font>
    <font>
      <b/>
      <sz val="8"/>
      <color indexed="12"/>
      <name val="Book Antiqua"/>
      <family val="1"/>
    </font>
    <font>
      <i/>
      <sz val="10"/>
      <color indexed="12"/>
      <name val="Book Antiqua"/>
      <family val="1"/>
    </font>
    <font>
      <u/>
      <sz val="7"/>
      <name val="Times New Roman"/>
      <family val="1"/>
    </font>
    <font>
      <sz val="10"/>
      <name val="Times New Roman"/>
      <family val="1"/>
    </font>
    <font>
      <b/>
      <sz val="12"/>
      <color indexed="12"/>
      <name val="Times New Roman"/>
      <family val="1"/>
    </font>
    <font>
      <sz val="7"/>
      <color theme="0"/>
      <name val="Times New Roman"/>
      <family val="1"/>
    </font>
    <font>
      <b/>
      <sz val="7"/>
      <color rgb="FFFF0000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Arial Narrow"/>
      <family val="2"/>
    </font>
    <font>
      <sz val="8"/>
      <color rgb="FFFF0000"/>
      <name val="Times New Roman"/>
      <family val="1"/>
    </font>
    <font>
      <sz val="7"/>
      <color rgb="FFFF0000"/>
      <name val="Times New Roman"/>
      <family val="1"/>
    </font>
    <font>
      <b/>
      <sz val="8"/>
      <color rgb="FF0000FF"/>
      <name val="Cambria"/>
      <family val="1"/>
    </font>
    <font>
      <b/>
      <sz val="10"/>
      <color rgb="FF0000FF"/>
      <name val="Cambria"/>
      <family val="1"/>
    </font>
    <font>
      <b/>
      <sz val="10"/>
      <color rgb="FF0000FF"/>
      <name val="Book Antiqua"/>
      <family val="1"/>
    </font>
    <font>
      <sz val="10"/>
      <color rgb="FF0000FF"/>
      <name val="Book Antiqua"/>
      <family val="1"/>
    </font>
    <font>
      <b/>
      <sz val="9"/>
      <color rgb="FFFF0000"/>
      <name val="Times New Roman"/>
      <family val="1"/>
    </font>
    <font>
      <b/>
      <sz val="9"/>
      <color rgb="FFFF0000"/>
      <name val="Arial"/>
      <family val="2"/>
    </font>
    <font>
      <b/>
      <sz val="9"/>
      <color rgb="FF0000FF"/>
      <name val="Book Antiqua"/>
      <family val="1"/>
    </font>
    <font>
      <sz val="8"/>
      <color rgb="FF000000"/>
      <name val="Tahoma"/>
      <family val="2"/>
    </font>
    <font>
      <u/>
      <sz val="10"/>
      <name val="Arial"/>
      <family val="2"/>
    </font>
    <font>
      <u val="singleAccounting"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lightUp">
        <bgColor indexed="22"/>
      </patternFill>
    </fill>
    <fill>
      <patternFill patternType="lightUp">
        <bgColor indexed="55"/>
      </patternFill>
    </fill>
    <fill>
      <patternFill patternType="solid">
        <fgColor indexed="23"/>
        <bgColor indexed="64"/>
      </patternFill>
    </fill>
    <fill>
      <patternFill patternType="lightUp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97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5" fillId="0" borderId="0" xfId="0" applyFont="1" applyAlignment="1">
      <alignment horizontal="center"/>
    </xf>
    <xf numFmtId="0" fontId="5" fillId="0" borderId="2" xfId="0" applyFont="1" applyBorder="1"/>
    <xf numFmtId="0" fontId="11" fillId="0" borderId="0" xfId="0" applyFont="1"/>
    <xf numFmtId="0" fontId="9" fillId="0" borderId="0" xfId="0" applyFont="1"/>
    <xf numFmtId="0" fontId="9" fillId="0" borderId="2" xfId="0" applyFont="1" applyBorder="1"/>
    <xf numFmtId="0" fontId="0" fillId="0" borderId="3" xfId="0" applyBorder="1"/>
    <xf numFmtId="0" fontId="0" fillId="0" borderId="2" xfId="0" applyBorder="1"/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9" fillId="0" borderId="3" xfId="0" applyFont="1" applyBorder="1"/>
    <xf numFmtId="0" fontId="27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/>
    </xf>
    <xf numFmtId="4" fontId="13" fillId="0" borderId="3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/>
    <xf numFmtId="0" fontId="25" fillId="0" borderId="0" xfId="0" applyFont="1"/>
    <xf numFmtId="4" fontId="16" fillId="0" borderId="0" xfId="0" applyNumberFormat="1" applyFont="1"/>
    <xf numFmtId="0" fontId="10" fillId="0" borderId="0" xfId="0" applyFont="1"/>
    <xf numFmtId="0" fontId="26" fillId="0" borderId="0" xfId="0" applyFont="1"/>
    <xf numFmtId="0" fontId="24" fillId="0" borderId="0" xfId="0" applyFont="1"/>
    <xf numFmtId="0" fontId="29" fillId="0" borderId="0" xfId="0" applyFont="1"/>
    <xf numFmtId="0" fontId="7" fillId="0" borderId="0" xfId="0" applyFont="1"/>
    <xf numFmtId="0" fontId="27" fillId="0" borderId="0" xfId="0" applyFont="1"/>
    <xf numFmtId="4" fontId="0" fillId="0" borderId="0" xfId="0" applyNumberFormat="1"/>
    <xf numFmtId="0" fontId="28" fillId="0" borderId="0" xfId="0" applyFont="1"/>
    <xf numFmtId="0" fontId="6" fillId="0" borderId="4" xfId="0" applyFont="1" applyBorder="1"/>
    <xf numFmtId="0" fontId="0" fillId="0" borderId="4" xfId="0" applyBorder="1"/>
    <xf numFmtId="0" fontId="0" fillId="0" borderId="5" xfId="0" applyBorder="1"/>
    <xf numFmtId="0" fontId="33" fillId="0" borderId="0" xfId="0" applyFont="1"/>
    <xf numFmtId="0" fontId="12" fillId="0" borderId="2" xfId="0" applyFont="1" applyBorder="1"/>
    <xf numFmtId="0" fontId="7" fillId="0" borderId="3" xfId="0" applyFont="1" applyBorder="1" applyAlignment="1">
      <alignment horizontal="center"/>
    </xf>
    <xf numFmtId="0" fontId="24" fillId="0" borderId="3" xfId="0" applyFont="1" applyBorder="1" applyAlignment="1">
      <alignment horizontal="center" vertical="center"/>
    </xf>
    <xf numFmtId="0" fontId="25" fillId="0" borderId="2" xfId="0" applyFont="1" applyBorder="1"/>
    <xf numFmtId="4" fontId="16" fillId="0" borderId="2" xfId="0" applyNumberFormat="1" applyFont="1" applyBorder="1"/>
    <xf numFmtId="0" fontId="29" fillId="0" borderId="6" xfId="0" applyFont="1" applyBorder="1"/>
    <xf numFmtId="0" fontId="26" fillId="0" borderId="3" xfId="0" applyFont="1" applyBorder="1"/>
    <xf numFmtId="4" fontId="16" fillId="0" borderId="3" xfId="0" applyNumberFormat="1" applyFont="1" applyBorder="1"/>
    <xf numFmtId="0" fontId="24" fillId="0" borderId="3" xfId="0" applyFont="1" applyBorder="1"/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/>
    <xf numFmtId="0" fontId="29" fillId="0" borderId="2" xfId="0" applyFont="1" applyBorder="1"/>
    <xf numFmtId="0" fontId="10" fillId="0" borderId="2" xfId="0" applyFont="1" applyBorder="1"/>
    <xf numFmtId="0" fontId="30" fillId="0" borderId="2" xfId="0" applyFont="1" applyBorder="1"/>
    <xf numFmtId="0" fontId="7" fillId="0" borderId="2" xfId="0" applyFont="1" applyBorder="1"/>
    <xf numFmtId="0" fontId="15" fillId="0" borderId="0" xfId="0" applyFont="1"/>
    <xf numFmtId="0" fontId="7" fillId="0" borderId="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8" fontId="21" fillId="0" borderId="0" xfId="0" applyNumberFormat="1" applyFont="1" applyAlignment="1">
      <alignment vertical="center"/>
    </xf>
    <xf numFmtId="168" fontId="2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2" fillId="0" borderId="0" xfId="0" applyFont="1"/>
    <xf numFmtId="0" fontId="34" fillId="0" borderId="6" xfId="0" applyFont="1" applyBorder="1"/>
    <xf numFmtId="0" fontId="11" fillId="0" borderId="7" xfId="0" applyFont="1" applyBorder="1"/>
    <xf numFmtId="0" fontId="11" fillId="0" borderId="2" xfId="0" applyFont="1" applyBorder="1"/>
    <xf numFmtId="0" fontId="6" fillId="0" borderId="7" xfId="0" applyFont="1" applyBorder="1"/>
    <xf numFmtId="0" fontId="6" fillId="0" borderId="6" xfId="0" applyFont="1" applyBorder="1"/>
    <xf numFmtId="0" fontId="48" fillId="0" borderId="0" xfId="0" applyFont="1"/>
    <xf numFmtId="0" fontId="49" fillId="0" borderId="0" xfId="0" applyFont="1"/>
    <xf numFmtId="0" fontId="49" fillId="0" borderId="2" xfId="0" applyFont="1" applyBorder="1"/>
    <xf numFmtId="0" fontId="11" fillId="0" borderId="14" xfId="0" applyFont="1" applyBorder="1"/>
    <xf numFmtId="0" fontId="5" fillId="0" borderId="0" xfId="0" applyFont="1" applyAlignment="1">
      <alignment horizontal="left"/>
    </xf>
    <xf numFmtId="0" fontId="36" fillId="0" borderId="0" xfId="0" applyFont="1"/>
    <xf numFmtId="0" fontId="6" fillId="0" borderId="11" xfId="0" applyFont="1" applyBorder="1"/>
    <xf numFmtId="0" fontId="35" fillId="0" borderId="0" xfId="0" applyFont="1"/>
    <xf numFmtId="0" fontId="35" fillId="0" borderId="14" xfId="0" applyFont="1" applyBorder="1"/>
    <xf numFmtId="0" fontId="49" fillId="0" borderId="16" xfId="0" applyFont="1" applyBorder="1"/>
    <xf numFmtId="0" fontId="35" fillId="0" borderId="17" xfId="0" applyFont="1" applyBorder="1"/>
    <xf numFmtId="0" fontId="35" fillId="0" borderId="2" xfId="0" applyFont="1" applyBorder="1"/>
    <xf numFmtId="0" fontId="35" fillId="0" borderId="18" xfId="0" applyFont="1" applyBorder="1"/>
    <xf numFmtId="0" fontId="35" fillId="0" borderId="3" xfId="0" applyFont="1" applyBorder="1"/>
    <xf numFmtId="0" fontId="35" fillId="0" borderId="19" xfId="0" applyFont="1" applyBorder="1"/>
    <xf numFmtId="0" fontId="35" fillId="0" borderId="20" xfId="0" applyFont="1" applyBorder="1"/>
    <xf numFmtId="0" fontId="51" fillId="0" borderId="0" xfId="0" applyFont="1" applyAlignment="1">
      <alignment vertical="center" textRotation="255"/>
    </xf>
    <xf numFmtId="0" fontId="49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36" fillId="0" borderId="0" xfId="0" applyFont="1" applyAlignment="1">
      <alignment horizontal="center"/>
    </xf>
    <xf numFmtId="0" fontId="36" fillId="0" borderId="2" xfId="0" applyFont="1" applyBorder="1" applyAlignment="1">
      <alignment horizontal="center"/>
    </xf>
    <xf numFmtId="0" fontId="35" fillId="0" borderId="21" xfId="0" applyFont="1" applyBorder="1"/>
    <xf numFmtId="0" fontId="52" fillId="0" borderId="0" xfId="0" applyFont="1"/>
    <xf numFmtId="0" fontId="53" fillId="0" borderId="0" xfId="0" applyFont="1"/>
    <xf numFmtId="0" fontId="36" fillId="0" borderId="0" xfId="0" applyFont="1" applyAlignment="1">
      <alignment horizontal="right"/>
    </xf>
    <xf numFmtId="0" fontId="54" fillId="0" borderId="3" xfId="0" applyFont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6" fillId="0" borderId="2" xfId="0" applyFont="1" applyBorder="1"/>
    <xf numFmtId="0" fontId="54" fillId="0" borderId="3" xfId="0" applyFont="1" applyBorder="1"/>
    <xf numFmtId="0" fontId="55" fillId="0" borderId="2" xfId="0" applyFont="1" applyBorder="1"/>
    <xf numFmtId="0" fontId="36" fillId="0" borderId="0" xfId="0" applyFont="1" applyAlignment="1">
      <alignment horizontal="left"/>
    </xf>
    <xf numFmtId="0" fontId="36" fillId="0" borderId="2" xfId="0" applyFont="1" applyBorder="1" applyAlignment="1">
      <alignment horizontal="left"/>
    </xf>
    <xf numFmtId="0" fontId="35" fillId="0" borderId="11" xfId="0" applyFont="1" applyBorder="1"/>
    <xf numFmtId="0" fontId="36" fillId="0" borderId="6" xfId="0" applyFont="1" applyBorder="1" applyAlignment="1">
      <alignment horizontal="center"/>
    </xf>
    <xf numFmtId="0" fontId="35" fillId="0" borderId="22" xfId="0" applyFont="1" applyBorder="1"/>
    <xf numFmtId="0" fontId="36" fillId="0" borderId="23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45" fillId="0" borderId="6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1" fillId="2" borderId="6" xfId="0" applyFont="1" applyFill="1" applyBorder="1" applyAlignment="1">
      <alignment horizontal="center"/>
    </xf>
    <xf numFmtId="0" fontId="35" fillId="2" borderId="24" xfId="0" applyFont="1" applyFill="1" applyBorder="1"/>
    <xf numFmtId="0" fontId="35" fillId="2" borderId="25" xfId="0" applyFont="1" applyFill="1" applyBorder="1"/>
    <xf numFmtId="0" fontId="6" fillId="0" borderId="26" xfId="0" applyFont="1" applyBorder="1"/>
    <xf numFmtId="164" fontId="6" fillId="0" borderId="0" xfId="0" applyNumberFormat="1" applyFont="1"/>
    <xf numFmtId="0" fontId="35" fillId="0" borderId="0" xfId="0" applyFont="1" applyAlignment="1">
      <alignment horizontal="left"/>
    </xf>
    <xf numFmtId="0" fontId="51" fillId="0" borderId="0" xfId="0" applyFont="1" applyAlignment="1">
      <alignment horizontal="left"/>
    </xf>
    <xf numFmtId="0" fontId="36" fillId="0" borderId="2" xfId="0" applyFont="1" applyBorder="1" applyAlignment="1">
      <alignment horizontal="right"/>
    </xf>
    <xf numFmtId="0" fontId="35" fillId="0" borderId="6" xfId="0" applyFont="1" applyBorder="1"/>
    <xf numFmtId="0" fontId="36" fillId="0" borderId="25" xfId="0" applyFont="1" applyBorder="1" applyAlignment="1">
      <alignment horizontal="center"/>
    </xf>
    <xf numFmtId="0" fontId="36" fillId="2" borderId="25" xfId="0" applyFont="1" applyFill="1" applyBorder="1" applyAlignment="1">
      <alignment horizontal="center"/>
    </xf>
    <xf numFmtId="0" fontId="60" fillId="0" borderId="0" xfId="0" applyFont="1" applyAlignment="1">
      <alignment vertical="center" wrapText="1"/>
    </xf>
    <xf numFmtId="0" fontId="36" fillId="3" borderId="23" xfId="0" applyFont="1" applyFill="1" applyBorder="1" applyAlignment="1">
      <alignment horizontal="center"/>
    </xf>
    <xf numFmtId="0" fontId="36" fillId="3" borderId="11" xfId="0" applyFont="1" applyFill="1" applyBorder="1" applyAlignment="1">
      <alignment horizontal="center"/>
    </xf>
    <xf numFmtId="0" fontId="36" fillId="3" borderId="21" xfId="0" applyFont="1" applyFill="1" applyBorder="1" applyAlignment="1">
      <alignment horizontal="center"/>
    </xf>
    <xf numFmtId="0" fontId="49" fillId="0" borderId="6" xfId="0" applyFont="1" applyBorder="1"/>
    <xf numFmtId="0" fontId="51" fillId="0" borderId="2" xfId="0" applyFont="1" applyBorder="1" applyAlignment="1">
      <alignment horizontal="left"/>
    </xf>
    <xf numFmtId="0" fontId="11" fillId="0" borderId="17" xfId="0" applyFont="1" applyBorder="1"/>
    <xf numFmtId="0" fontId="11" fillId="0" borderId="18" xfId="0" applyFont="1" applyBorder="1"/>
    <xf numFmtId="0" fontId="48" fillId="0" borderId="2" xfId="0" applyFont="1" applyBorder="1"/>
    <xf numFmtId="0" fontId="35" fillId="0" borderId="7" xfId="0" applyFont="1" applyBorder="1"/>
    <xf numFmtId="0" fontId="11" fillId="0" borderId="11" xfId="0" applyFont="1" applyBorder="1"/>
    <xf numFmtId="0" fontId="49" fillId="0" borderId="11" xfId="0" applyFont="1" applyBorder="1"/>
    <xf numFmtId="166" fontId="57" fillId="0" borderId="0" xfId="1" applyFont="1" applyAlignment="1">
      <alignment horizontal="center"/>
    </xf>
    <xf numFmtId="0" fontId="61" fillId="0" borderId="6" xfId="0" applyFont="1" applyBorder="1" applyAlignment="1">
      <alignment horizontal="center"/>
    </xf>
    <xf numFmtId="0" fontId="36" fillId="4" borderId="6" xfId="0" applyFont="1" applyFill="1" applyBorder="1" applyAlignment="1">
      <alignment horizontal="center"/>
    </xf>
    <xf numFmtId="0" fontId="35" fillId="4" borderId="21" xfId="0" applyFont="1" applyFill="1" applyBorder="1"/>
    <xf numFmtId="0" fontId="35" fillId="4" borderId="27" xfId="0" applyFont="1" applyFill="1" applyBorder="1"/>
    <xf numFmtId="0" fontId="62" fillId="0" borderId="23" xfId="0" applyFont="1" applyBorder="1" applyAlignment="1">
      <alignment vertical="center"/>
    </xf>
    <xf numFmtId="0" fontId="49" fillId="0" borderId="28" xfId="0" applyFont="1" applyBorder="1"/>
    <xf numFmtId="0" fontId="35" fillId="0" borderId="21" xfId="0" applyFont="1" applyBorder="1" applyAlignment="1">
      <alignment horizontal="left"/>
    </xf>
    <xf numFmtId="0" fontId="110" fillId="0" borderId="29" xfId="0" applyFont="1" applyBorder="1"/>
    <xf numFmtId="0" fontId="111" fillId="0" borderId="0" xfId="0" applyFont="1" applyAlignment="1">
      <alignment horizontal="right"/>
    </xf>
    <xf numFmtId="0" fontId="111" fillId="0" borderId="2" xfId="0" applyFont="1" applyBorder="1"/>
    <xf numFmtId="0" fontId="112" fillId="0" borderId="0" xfId="0" applyFont="1" applyAlignment="1">
      <alignment horizontal="right"/>
    </xf>
    <xf numFmtId="0" fontId="113" fillId="0" borderId="0" xfId="0" applyFont="1"/>
    <xf numFmtId="0" fontId="113" fillId="0" borderId="2" xfId="0" applyFont="1" applyBorder="1"/>
    <xf numFmtId="0" fontId="114" fillId="0" borderId="0" xfId="0" applyFont="1"/>
    <xf numFmtId="0" fontId="111" fillId="0" borderId="0" xfId="0" applyFont="1" applyAlignment="1">
      <alignment horizontal="left"/>
    </xf>
    <xf numFmtId="0" fontId="115" fillId="0" borderId="0" xfId="0" applyFont="1"/>
    <xf numFmtId="0" fontId="111" fillId="4" borderId="24" xfId="0" applyFont="1" applyFill="1" applyBorder="1" applyAlignment="1">
      <alignment horizontal="center"/>
    </xf>
    <xf numFmtId="0" fontId="115" fillId="4" borderId="0" xfId="0" applyFont="1" applyFill="1"/>
    <xf numFmtId="0" fontId="114" fillId="4" borderId="0" xfId="0" applyFont="1" applyFill="1"/>
    <xf numFmtId="0" fontId="113" fillId="4" borderId="0" xfId="0" applyFont="1" applyFill="1"/>
    <xf numFmtId="0" fontId="111" fillId="0" borderId="6" xfId="0" applyFont="1" applyBorder="1" applyAlignment="1">
      <alignment horizontal="center"/>
    </xf>
    <xf numFmtId="0" fontId="114" fillId="0" borderId="2" xfId="0" applyFont="1" applyBorder="1"/>
    <xf numFmtId="0" fontId="111" fillId="0" borderId="2" xfId="0" applyFont="1" applyBorder="1" applyAlignment="1">
      <alignment horizontal="left"/>
    </xf>
    <xf numFmtId="0" fontId="115" fillId="0" borderId="2" xfId="0" applyFont="1" applyBorder="1"/>
    <xf numFmtId="0" fontId="115" fillId="0" borderId="18" xfId="0" applyFont="1" applyBorder="1"/>
    <xf numFmtId="0" fontId="2" fillId="0" borderId="2" xfId="0" applyFont="1" applyBorder="1"/>
    <xf numFmtId="0" fontId="2" fillId="0" borderId="30" xfId="0" applyFont="1" applyBorder="1"/>
    <xf numFmtId="0" fontId="5" fillId="0" borderId="0" xfId="0" applyFont="1" applyAlignment="1">
      <alignment horizontal="right"/>
    </xf>
    <xf numFmtId="0" fontId="21" fillId="0" borderId="7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4" fontId="32" fillId="0" borderId="3" xfId="0" applyNumberFormat="1" applyFont="1" applyBorder="1"/>
    <xf numFmtId="0" fontId="21" fillId="0" borderId="1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4" fontId="32" fillId="0" borderId="0" xfId="0" applyNumberFormat="1" applyFont="1"/>
    <xf numFmtId="0" fontId="0" fillId="0" borderId="26" xfId="0" applyBorder="1"/>
    <xf numFmtId="4" fontId="32" fillId="0" borderId="2" xfId="0" applyNumberFormat="1" applyFont="1" applyBorder="1"/>
    <xf numFmtId="0" fontId="73" fillId="0" borderId="1" xfId="0" applyFont="1" applyBorder="1" applyAlignment="1">
      <alignment horizontal="center"/>
    </xf>
    <xf numFmtId="0" fontId="73" fillId="0" borderId="17" xfId="0" applyFont="1" applyBorder="1" applyAlignment="1">
      <alignment horizontal="center"/>
    </xf>
    <xf numFmtId="0" fontId="0" fillId="0" borderId="8" xfId="0" applyBorder="1"/>
    <xf numFmtId="0" fontId="0" fillId="0" borderId="16" xfId="0" applyBorder="1"/>
    <xf numFmtId="0" fontId="0" fillId="5" borderId="8" xfId="0" applyFill="1" applyBorder="1"/>
    <xf numFmtId="0" fontId="0" fillId="5" borderId="16" xfId="0" applyFill="1" applyBorder="1"/>
    <xf numFmtId="0" fontId="0" fillId="0" borderId="1" xfId="0" applyBorder="1"/>
    <xf numFmtId="0" fontId="0" fillId="0" borderId="17" xfId="0" applyBorder="1"/>
    <xf numFmtId="0" fontId="0" fillId="5" borderId="1" xfId="0" applyFill="1" applyBorder="1"/>
    <xf numFmtId="0" fontId="0" fillId="5" borderId="17" xfId="0" applyFill="1" applyBorder="1"/>
    <xf numFmtId="0" fontId="73" fillId="0" borderId="1" xfId="0" applyFont="1" applyBorder="1"/>
    <xf numFmtId="0" fontId="73" fillId="0" borderId="17" xfId="0" applyFont="1" applyBorder="1"/>
    <xf numFmtId="0" fontId="0" fillId="5" borderId="0" xfId="0" applyFill="1"/>
    <xf numFmtId="0" fontId="0" fillId="5" borderId="31" xfId="0" applyFill="1" applyBorder="1"/>
    <xf numFmtId="0" fontId="0" fillId="5" borderId="32" xfId="0" applyFill="1" applyBorder="1"/>
    <xf numFmtId="0" fontId="0" fillId="5" borderId="4" xfId="0" applyFill="1" applyBorder="1"/>
    <xf numFmtId="4" fontId="75" fillId="0" borderId="8" xfId="0" applyNumberFormat="1" applyFont="1" applyBorder="1"/>
    <xf numFmtId="4" fontId="75" fillId="0" borderId="5" xfId="0" applyNumberFormat="1" applyFont="1" applyBorder="1"/>
    <xf numFmtId="4" fontId="75" fillId="0" borderId="2" xfId="0" applyNumberFormat="1" applyFont="1" applyBorder="1"/>
    <xf numFmtId="0" fontId="69" fillId="0" borderId="33" xfId="0" applyFont="1" applyBorder="1"/>
    <xf numFmtId="0" fontId="69" fillId="0" borderId="34" xfId="0" applyFont="1" applyBorder="1"/>
    <xf numFmtId="0" fontId="76" fillId="0" borderId="0" xfId="0" applyFont="1" applyAlignment="1">
      <alignment horizontal="center"/>
    </xf>
    <xf numFmtId="0" fontId="6" fillId="0" borderId="17" xfId="0" applyFont="1" applyBorder="1"/>
    <xf numFmtId="0" fontId="116" fillId="0" borderId="0" xfId="0" applyFont="1"/>
    <xf numFmtId="0" fontId="117" fillId="0" borderId="0" xfId="0" applyFont="1"/>
    <xf numFmtId="0" fontId="5" fillId="9" borderId="24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22" xfId="0" applyFont="1" applyBorder="1"/>
    <xf numFmtId="0" fontId="5" fillId="9" borderId="17" xfId="0" applyFont="1" applyFill="1" applyBorder="1" applyAlignment="1">
      <alignment horizontal="center"/>
    </xf>
    <xf numFmtId="0" fontId="6" fillId="0" borderId="35" xfId="0" applyFont="1" applyBorder="1"/>
    <xf numFmtId="0" fontId="5" fillId="0" borderId="25" xfId="0" applyFont="1" applyBorder="1" applyAlignment="1">
      <alignment horizontal="center"/>
    </xf>
    <xf numFmtId="0" fontId="6" fillId="0" borderId="21" xfId="0" applyFont="1" applyBorder="1"/>
    <xf numFmtId="0" fontId="6" fillId="0" borderId="27" xfId="0" applyFont="1" applyBorder="1"/>
    <xf numFmtId="0" fontId="6" fillId="0" borderId="0" xfId="0" applyFont="1" applyAlignment="1">
      <alignment horizontal="center"/>
    </xf>
    <xf numFmtId="0" fontId="6" fillId="9" borderId="0" xfId="0" applyFont="1" applyFill="1"/>
    <xf numFmtId="0" fontId="5" fillId="9" borderId="23" xfId="0" applyFont="1" applyFill="1" applyBorder="1" applyAlignment="1">
      <alignment horizontal="center"/>
    </xf>
    <xf numFmtId="0" fontId="6" fillId="9" borderId="2" xfId="0" applyFont="1" applyFill="1" applyBorder="1"/>
    <xf numFmtId="0" fontId="6" fillId="0" borderId="2" xfId="0" applyFont="1" applyBorder="1" applyAlignment="1">
      <alignment horizontal="right"/>
    </xf>
    <xf numFmtId="0" fontId="5" fillId="0" borderId="21" xfId="0" applyFont="1" applyBorder="1" applyAlignment="1">
      <alignment vertical="center"/>
    </xf>
    <xf numFmtId="0" fontId="6" fillId="0" borderId="36" xfId="0" applyFont="1" applyBorder="1"/>
    <xf numFmtId="0" fontId="6" fillId="0" borderId="29" xfId="0" applyFont="1" applyBorder="1"/>
    <xf numFmtId="0" fontId="5" fillId="0" borderId="3" xfId="0" applyFont="1" applyBorder="1" applyAlignment="1">
      <alignment horizontal="center"/>
    </xf>
    <xf numFmtId="0" fontId="6" fillId="0" borderId="18" xfId="0" applyFont="1" applyBorder="1"/>
    <xf numFmtId="0" fontId="6" fillId="10" borderId="0" xfId="0" applyFont="1" applyFill="1"/>
    <xf numFmtId="0" fontId="6" fillId="10" borderId="7" xfId="0" applyFont="1" applyFill="1" applyBorder="1"/>
    <xf numFmtId="0" fontId="6" fillId="10" borderId="11" xfId="0" applyFont="1" applyFill="1" applyBorder="1"/>
    <xf numFmtId="0" fontId="6" fillId="10" borderId="18" xfId="0" applyFont="1" applyFill="1" applyBorder="1"/>
    <xf numFmtId="0" fontId="6" fillId="10" borderId="2" xfId="0" applyFont="1" applyFill="1" applyBorder="1"/>
    <xf numFmtId="0" fontId="6" fillId="10" borderId="1" xfId="0" applyFont="1" applyFill="1" applyBorder="1"/>
    <xf numFmtId="0" fontId="6" fillId="10" borderId="17" xfId="0" applyFont="1" applyFill="1" applyBorder="1"/>
    <xf numFmtId="0" fontId="5" fillId="0" borderId="21" xfId="0" applyFont="1" applyBorder="1"/>
    <xf numFmtId="0" fontId="6" fillId="0" borderId="37" xfId="0" applyFont="1" applyBorder="1"/>
    <xf numFmtId="0" fontId="6" fillId="0" borderId="3" xfId="0" applyFont="1" applyBorder="1"/>
    <xf numFmtId="0" fontId="81" fillId="6" borderId="3" xfId="0" applyFont="1" applyFill="1" applyBorder="1"/>
    <xf numFmtId="0" fontId="83" fillId="0" borderId="0" xfId="0" applyFont="1"/>
    <xf numFmtId="0" fontId="85" fillId="0" borderId="0" xfId="0" applyFont="1"/>
    <xf numFmtId="0" fontId="6" fillId="0" borderId="20" xfId="0" applyFont="1" applyBorder="1"/>
    <xf numFmtId="0" fontId="6" fillId="0" borderId="38" xfId="0" applyFont="1" applyBorder="1"/>
    <xf numFmtId="0" fontId="86" fillId="0" borderId="0" xfId="0" applyFont="1"/>
    <xf numFmtId="0" fontId="86" fillId="0" borderId="2" xfId="0" applyFont="1" applyBorder="1" applyAlignment="1">
      <alignment horizontal="center"/>
    </xf>
    <xf numFmtId="0" fontId="6" fillId="0" borderId="12" xfId="0" applyFont="1" applyBorder="1"/>
    <xf numFmtId="0" fontId="86" fillId="0" borderId="39" xfId="0" applyFont="1" applyBorder="1" applyAlignment="1">
      <alignment horizontal="center"/>
    </xf>
    <xf numFmtId="0" fontId="86" fillId="0" borderId="38" xfId="0" applyFont="1" applyBorder="1" applyAlignment="1">
      <alignment horizontal="center"/>
    </xf>
    <xf numFmtId="0" fontId="86" fillId="0" borderId="40" xfId="0" applyFont="1" applyBorder="1" applyAlignment="1">
      <alignment horizontal="center"/>
    </xf>
    <xf numFmtId="0" fontId="86" fillId="0" borderId="41" xfId="0" applyFont="1" applyBorder="1" applyAlignment="1">
      <alignment horizontal="center"/>
    </xf>
    <xf numFmtId="0" fontId="86" fillId="0" borderId="23" xfId="0" applyFont="1" applyBorder="1" applyAlignment="1">
      <alignment horizontal="center"/>
    </xf>
    <xf numFmtId="1" fontId="5" fillId="0" borderId="0" xfId="0" applyNumberFormat="1" applyFont="1"/>
    <xf numFmtId="0" fontId="87" fillId="6" borderId="21" xfId="0" applyFont="1" applyFill="1" applyBorder="1" applyAlignment="1">
      <alignment horizontal="left"/>
    </xf>
    <xf numFmtId="0" fontId="84" fillId="6" borderId="21" xfId="0" applyFont="1" applyFill="1" applyBorder="1"/>
    <xf numFmtId="0" fontId="5" fillId="0" borderId="3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26" xfId="0" applyFont="1" applyBorder="1"/>
    <xf numFmtId="0" fontId="5" fillId="0" borderId="25" xfId="0" applyFont="1" applyBorder="1"/>
    <xf numFmtId="0" fontId="6" fillId="0" borderId="37" xfId="0" applyFont="1" applyBorder="1" applyAlignment="1">
      <alignment horizontal="center"/>
    </xf>
    <xf numFmtId="0" fontId="118" fillId="0" borderId="0" xfId="0" applyFont="1"/>
    <xf numFmtId="0" fontId="119" fillId="0" borderId="0" xfId="0" applyFont="1"/>
    <xf numFmtId="0" fontId="118" fillId="0" borderId="36" xfId="0" applyFont="1" applyBorder="1"/>
    <xf numFmtId="0" fontId="119" fillId="0" borderId="36" xfId="0" applyFont="1" applyBorder="1"/>
    <xf numFmtId="0" fontId="119" fillId="0" borderId="42" xfId="0" applyFont="1" applyBorder="1"/>
    <xf numFmtId="0" fontId="118" fillId="0" borderId="2" xfId="0" applyFont="1" applyBorder="1"/>
    <xf numFmtId="0" fontId="119" fillId="0" borderId="2" xfId="0" applyFont="1" applyBorder="1"/>
    <xf numFmtId="0" fontId="5" fillId="0" borderId="14" xfId="0" applyFont="1" applyBorder="1" applyAlignment="1">
      <alignment horizontal="center"/>
    </xf>
    <xf numFmtId="0" fontId="6" fillId="0" borderId="14" xfId="0" applyFont="1" applyBorder="1"/>
    <xf numFmtId="0" fontId="5" fillId="0" borderId="4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0" fillId="0" borderId="21" xfId="0" applyBorder="1"/>
    <xf numFmtId="0" fontId="4" fillId="0" borderId="21" xfId="0" applyFont="1" applyBorder="1"/>
    <xf numFmtId="0" fontId="9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94" fillId="0" borderId="0" xfId="0" applyFont="1"/>
    <xf numFmtId="0" fontId="1" fillId="0" borderId="0" xfId="0" applyFont="1"/>
    <xf numFmtId="0" fontId="1" fillId="0" borderId="26" xfId="0" applyFont="1" applyBorder="1"/>
    <xf numFmtId="0" fontId="38" fillId="0" borderId="0" xfId="0" applyFont="1"/>
    <xf numFmtId="0" fontId="39" fillId="0" borderId="23" xfId="0" applyFont="1" applyBorder="1" applyAlignment="1">
      <alignment horizontal="center"/>
    </xf>
    <xf numFmtId="0" fontId="17" fillId="0" borderId="26" xfId="0" applyFont="1" applyBorder="1"/>
    <xf numFmtId="0" fontId="17" fillId="0" borderId="0" xfId="0" applyFont="1"/>
    <xf numFmtId="0" fontId="90" fillId="0" borderId="26" xfId="0" applyFont="1" applyBorder="1"/>
    <xf numFmtId="0" fontId="90" fillId="0" borderId="0" xfId="0" applyFont="1"/>
    <xf numFmtId="0" fontId="44" fillId="0" borderId="4" xfId="0" applyFont="1" applyBorder="1"/>
    <xf numFmtId="0" fontId="39" fillId="0" borderId="43" xfId="0" applyFont="1" applyBorder="1" applyAlignment="1">
      <alignment horizontal="center"/>
    </xf>
    <xf numFmtId="0" fontId="44" fillId="0" borderId="26" xfId="0" applyFont="1" applyBorder="1"/>
    <xf numFmtId="0" fontId="44" fillId="0" borderId="0" xfId="0" applyFont="1"/>
    <xf numFmtId="0" fontId="39" fillId="0" borderId="6" xfId="0" applyFont="1" applyBorder="1" applyAlignment="1">
      <alignment horizontal="center"/>
    </xf>
    <xf numFmtId="0" fontId="1" fillId="0" borderId="4" xfId="0" applyFont="1" applyBorder="1"/>
    <xf numFmtId="0" fontId="1" fillId="7" borderId="29" xfId="0" applyFont="1" applyFill="1" applyBorder="1"/>
    <xf numFmtId="0" fontId="1" fillId="7" borderId="21" xfId="0" applyFont="1" applyFill="1" applyBorder="1"/>
    <xf numFmtId="0" fontId="1" fillId="7" borderId="27" xfId="0" applyFont="1" applyFill="1" applyBorder="1"/>
    <xf numFmtId="0" fontId="0" fillId="7" borderId="21" xfId="0" applyFill="1" applyBorder="1"/>
    <xf numFmtId="0" fontId="96" fillId="0" borderId="0" xfId="0" applyFont="1" applyAlignment="1">
      <alignment vertical="center" textRotation="90" wrapText="1"/>
    </xf>
    <xf numFmtId="0" fontId="97" fillId="0" borderId="0" xfId="0" applyFont="1" applyAlignment="1">
      <alignment vertical="center"/>
    </xf>
    <xf numFmtId="0" fontId="97" fillId="0" borderId="2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" xfId="0" applyFont="1" applyBorder="1"/>
    <xf numFmtId="0" fontId="94" fillId="0" borderId="4" xfId="0" applyFont="1" applyBorder="1"/>
    <xf numFmtId="0" fontId="98" fillId="0" borderId="39" xfId="0" applyFont="1" applyBorder="1" applyAlignment="1">
      <alignment horizontal="center"/>
    </xf>
    <xf numFmtId="0" fontId="98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2" xfId="0" applyFont="1" applyBorder="1"/>
    <xf numFmtId="0" fontId="4" fillId="7" borderId="11" xfId="0" applyFont="1" applyFill="1" applyBorder="1" applyAlignment="1">
      <alignment horizontal="center"/>
    </xf>
    <xf numFmtId="0" fontId="1" fillId="7" borderId="2" xfId="0" applyFont="1" applyFill="1" applyBorder="1"/>
    <xf numFmtId="0" fontId="1" fillId="0" borderId="11" xfId="0" applyFont="1" applyBorder="1"/>
    <xf numFmtId="0" fontId="1" fillId="0" borderId="18" xfId="0" applyFont="1" applyBorder="1"/>
    <xf numFmtId="0" fontId="1" fillId="0" borderId="21" xfId="0" applyFont="1" applyBorder="1"/>
    <xf numFmtId="0" fontId="1" fillId="0" borderId="3" xfId="0" applyFont="1" applyBorder="1"/>
    <xf numFmtId="0" fontId="1" fillId="0" borderId="22" xfId="0" applyFont="1" applyBorder="1"/>
    <xf numFmtId="0" fontId="2" fillId="0" borderId="7" xfId="0" applyFont="1" applyBorder="1"/>
    <xf numFmtId="0" fontId="6" fillId="0" borderId="13" xfId="0" applyFont="1" applyBorder="1"/>
    <xf numFmtId="0" fontId="1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7" fillId="0" borderId="2" xfId="0" applyFont="1" applyBorder="1"/>
    <xf numFmtId="0" fontId="38" fillId="0" borderId="2" xfId="0" applyFont="1" applyBorder="1" applyAlignment="1">
      <alignment vertical="center" textRotation="88" wrapText="1"/>
    </xf>
    <xf numFmtId="0" fontId="99" fillId="6" borderId="3" xfId="0" applyFont="1" applyFill="1" applyBorder="1" applyAlignment="1">
      <alignment vertical="center" textRotation="88" wrapText="1"/>
    </xf>
    <xf numFmtId="0" fontId="99" fillId="6" borderId="3" xfId="0" applyFont="1" applyFill="1" applyBorder="1"/>
    <xf numFmtId="0" fontId="94" fillId="0" borderId="3" xfId="0" applyFont="1" applyBorder="1"/>
    <xf numFmtId="0" fontId="10" fillId="0" borderId="0" xfId="0" applyFont="1" applyAlignment="1">
      <alignment horizontal="center"/>
    </xf>
    <xf numFmtId="0" fontId="1" fillId="0" borderId="1" xfId="0" applyFont="1" applyBorder="1"/>
    <xf numFmtId="0" fontId="1" fillId="0" borderId="17" xfId="0" applyFont="1" applyBorder="1"/>
    <xf numFmtId="0" fontId="80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4" fillId="0" borderId="0" xfId="0" applyFont="1" applyAlignment="1">
      <alignment horizontal="left"/>
    </xf>
    <xf numFmtId="0" fontId="44" fillId="0" borderId="25" xfId="0" applyFont="1" applyBorder="1"/>
    <xf numFmtId="0" fontId="44" fillId="0" borderId="1" xfId="0" applyFont="1" applyBorder="1"/>
    <xf numFmtId="0" fontId="44" fillId="0" borderId="17" xfId="0" applyFont="1" applyBorder="1"/>
    <xf numFmtId="0" fontId="1" fillId="0" borderId="25" xfId="0" applyFont="1" applyBorder="1"/>
    <xf numFmtId="3" fontId="6" fillId="0" borderId="0" xfId="0" applyNumberFormat="1" applyFont="1"/>
    <xf numFmtId="3" fontId="6" fillId="0" borderId="0" xfId="0" applyNumberFormat="1" applyFont="1" applyAlignment="1">
      <alignment wrapText="1"/>
    </xf>
    <xf numFmtId="0" fontId="44" fillId="0" borderId="25" xfId="0" applyFont="1" applyBorder="1" applyAlignment="1">
      <alignment horizontal="left"/>
    </xf>
    <xf numFmtId="0" fontId="44" fillId="0" borderId="1" xfId="0" applyFont="1" applyBorder="1" applyAlignment="1">
      <alignment horizontal="left"/>
    </xf>
    <xf numFmtId="0" fontId="44" fillId="0" borderId="17" xfId="0" applyFont="1" applyBorder="1" applyAlignment="1">
      <alignment horizontal="left"/>
    </xf>
    <xf numFmtId="3" fontId="6" fillId="0" borderId="2" xfId="0" applyNumberFormat="1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4" fillId="0" borderId="21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4" fillId="0" borderId="0" xfId="0" applyFont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98" fillId="0" borderId="2" xfId="0" applyFont="1" applyBorder="1"/>
    <xf numFmtId="0" fontId="92" fillId="0" borderId="2" xfId="0" applyFont="1" applyBorder="1"/>
    <xf numFmtId="0" fontId="4" fillId="0" borderId="0" xfId="0" applyFont="1" applyAlignment="1">
      <alignment horizontal="center" wrapText="1"/>
    </xf>
    <xf numFmtId="0" fontId="20" fillId="0" borderId="0" xfId="0" applyFont="1" applyAlignment="1">
      <alignment vertical="center"/>
    </xf>
    <xf numFmtId="0" fontId="98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98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5" fillId="0" borderId="21" xfId="0" applyFont="1" applyBorder="1" applyAlignment="1">
      <alignment horizontal="left" wrapText="1"/>
    </xf>
    <xf numFmtId="0" fontId="45" fillId="0" borderId="21" xfId="0" applyFont="1" applyBorder="1" applyAlignment="1">
      <alignment wrapText="1"/>
    </xf>
    <xf numFmtId="0" fontId="45" fillId="0" borderId="21" xfId="0" applyFont="1" applyBorder="1" applyAlignment="1">
      <alignment horizontal="center"/>
    </xf>
    <xf numFmtId="0" fontId="45" fillId="0" borderId="2" xfId="0" applyFont="1" applyBorder="1" applyAlignment="1">
      <alignment wrapText="1"/>
    </xf>
    <xf numFmtId="0" fontId="0" fillId="0" borderId="14" xfId="0" applyBorder="1"/>
    <xf numFmtId="0" fontId="1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5" fillId="0" borderId="36" xfId="0" applyFont="1" applyBorder="1"/>
    <xf numFmtId="0" fontId="101" fillId="0" borderId="0" xfId="0" applyFont="1"/>
    <xf numFmtId="0" fontId="41" fillId="0" borderId="6" xfId="0" applyFont="1" applyBorder="1" applyAlignment="1">
      <alignment horizontal="center"/>
    </xf>
    <xf numFmtId="0" fontId="2" fillId="0" borderId="44" xfId="0" applyFont="1" applyBorder="1" applyAlignment="1">
      <alignment vertical="top"/>
    </xf>
    <xf numFmtId="0" fontId="0" fillId="0" borderId="6" xfId="0" applyBorder="1"/>
    <xf numFmtId="0" fontId="2" fillId="0" borderId="0" xfId="0" applyFont="1" applyAlignment="1">
      <alignment vertical="top"/>
    </xf>
    <xf numFmtId="0" fontId="45" fillId="0" borderId="45" xfId="0" applyFont="1" applyBorder="1"/>
    <xf numFmtId="169" fontId="45" fillId="0" borderId="46" xfId="0" applyNumberFormat="1" applyFont="1" applyBorder="1" applyAlignment="1">
      <alignment horizontal="center"/>
    </xf>
    <xf numFmtId="169" fontId="45" fillId="0" borderId="36" xfId="0" applyNumberFormat="1" applyFont="1" applyBorder="1" applyAlignment="1">
      <alignment horizontal="center"/>
    </xf>
    <xf numFmtId="169" fontId="45" fillId="0" borderId="42" xfId="0" applyNumberFormat="1" applyFont="1" applyBorder="1" applyAlignment="1">
      <alignment horizontal="center"/>
    </xf>
    <xf numFmtId="0" fontId="102" fillId="0" borderId="0" xfId="0" applyFont="1"/>
    <xf numFmtId="0" fontId="103" fillId="0" borderId="0" xfId="0" applyFont="1"/>
    <xf numFmtId="0" fontId="111" fillId="0" borderId="0" xfId="0" applyFont="1"/>
    <xf numFmtId="0" fontId="3" fillId="0" borderId="0" xfId="0" applyFont="1" applyAlignment="1">
      <alignment vertical="center" wrapText="1"/>
    </xf>
    <xf numFmtId="0" fontId="115" fillId="4" borderId="29" xfId="0" applyFont="1" applyFill="1" applyBorder="1"/>
    <xf numFmtId="0" fontId="114" fillId="4" borderId="21" xfId="0" applyFont="1" applyFill="1" applyBorder="1"/>
    <xf numFmtId="0" fontId="113" fillId="4" borderId="21" xfId="0" applyFont="1" applyFill="1" applyBorder="1"/>
    <xf numFmtId="0" fontId="59" fillId="0" borderId="0" xfId="0" applyFont="1" applyAlignment="1">
      <alignment wrapText="1"/>
    </xf>
    <xf numFmtId="0" fontId="49" fillId="0" borderId="47" xfId="0" applyFont="1" applyBorder="1"/>
    <xf numFmtId="0" fontId="49" fillId="0" borderId="9" xfId="0" applyFont="1" applyBorder="1"/>
    <xf numFmtId="0" fontId="43" fillId="0" borderId="3" xfId="0" applyFont="1" applyBorder="1"/>
    <xf numFmtId="0" fontId="35" fillId="0" borderId="35" xfId="0" applyFont="1" applyBorder="1"/>
    <xf numFmtId="167" fontId="63" fillId="0" borderId="0" xfId="0" applyNumberFormat="1" applyFont="1"/>
    <xf numFmtId="0" fontId="35" fillId="0" borderId="48" xfId="0" applyFont="1" applyBorder="1"/>
    <xf numFmtId="0" fontId="35" fillId="0" borderId="49" xfId="0" applyFont="1" applyBorder="1"/>
    <xf numFmtId="0" fontId="35" fillId="0" borderId="36" xfId="0" applyFont="1" applyBorder="1"/>
    <xf numFmtId="0" fontId="35" fillId="0" borderId="50" xfId="0" applyFont="1" applyBorder="1"/>
    <xf numFmtId="10" fontId="0" fillId="0" borderId="0" xfId="0" applyNumberFormat="1"/>
    <xf numFmtId="0" fontId="63" fillId="0" borderId="35" xfId="0" applyFont="1" applyBorder="1"/>
    <xf numFmtId="0" fontId="36" fillId="0" borderId="48" xfId="0" applyFont="1" applyBorder="1" applyAlignment="1">
      <alignment horizontal="center"/>
    </xf>
    <xf numFmtId="0" fontId="115" fillId="0" borderId="48" xfId="0" applyFont="1" applyBorder="1"/>
    <xf numFmtId="0" fontId="115" fillId="0" borderId="35" xfId="0" applyFont="1" applyBorder="1"/>
    <xf numFmtId="0" fontId="53" fillId="0" borderId="2" xfId="0" applyFont="1" applyBorder="1"/>
    <xf numFmtId="0" fontId="53" fillId="0" borderId="18" xfId="0" applyFont="1" applyBorder="1"/>
    <xf numFmtId="0" fontId="53" fillId="0" borderId="17" xfId="0" applyFont="1" applyBorder="1"/>
    <xf numFmtId="0" fontId="53" fillId="0" borderId="3" xfId="0" applyFont="1" applyBorder="1" applyAlignment="1">
      <alignment vertical="center" wrapText="1"/>
    </xf>
    <xf numFmtId="0" fontId="53" fillId="0" borderId="0" xfId="0" applyFont="1" applyAlignment="1">
      <alignment vertical="center" wrapText="1"/>
    </xf>
    <xf numFmtId="0" fontId="53" fillId="0" borderId="2" xfId="0" applyFont="1" applyBorder="1" applyAlignment="1">
      <alignment vertical="center" wrapText="1"/>
    </xf>
    <xf numFmtId="0" fontId="47" fillId="0" borderId="0" xfId="0" applyFont="1" applyAlignment="1">
      <alignment vertical="center" wrapText="1"/>
    </xf>
    <xf numFmtId="0" fontId="47" fillId="0" borderId="2" xfId="0" applyFont="1" applyBorder="1" applyAlignment="1">
      <alignment vertical="center" wrapText="1"/>
    </xf>
    <xf numFmtId="0" fontId="53" fillId="0" borderId="17" xfId="0" applyFont="1" applyBorder="1" applyAlignment="1">
      <alignment vertical="center" wrapText="1"/>
    </xf>
    <xf numFmtId="0" fontId="53" fillId="0" borderId="18" xfId="0" applyFont="1" applyBorder="1" applyAlignment="1">
      <alignment vertical="center" wrapText="1"/>
    </xf>
    <xf numFmtId="4" fontId="71" fillId="0" borderId="11" xfId="0" applyNumberFormat="1" applyFont="1" applyBorder="1"/>
    <xf numFmtId="0" fontId="107" fillId="0" borderId="21" xfId="0" applyFont="1" applyBorder="1"/>
    <xf numFmtId="0" fontId="108" fillId="0" borderId="36" xfId="0" applyFont="1" applyBorder="1"/>
    <xf numFmtId="0" fontId="108" fillId="0" borderId="64" xfId="0" applyFont="1" applyBorder="1"/>
    <xf numFmtId="0" fontId="108" fillId="0" borderId="45" xfId="0" applyFont="1" applyBorder="1"/>
    <xf numFmtId="0" fontId="108" fillId="0" borderId="65" xfId="0" applyFont="1" applyBorder="1"/>
    <xf numFmtId="0" fontId="108" fillId="0" borderId="46" xfId="0" applyFont="1" applyBorder="1"/>
    <xf numFmtId="0" fontId="108" fillId="0" borderId="42" xfId="0" applyFont="1" applyBorder="1"/>
    <xf numFmtId="0" fontId="109" fillId="0" borderId="45" xfId="0" applyFont="1" applyBorder="1"/>
    <xf numFmtId="0" fontId="109" fillId="0" borderId="36" xfId="0" applyFont="1" applyBorder="1"/>
    <xf numFmtId="0" fontId="101" fillId="0" borderId="36" xfId="0" applyFont="1" applyBorder="1"/>
    <xf numFmtId="0" fontId="45" fillId="0" borderId="66" xfId="0" applyFont="1" applyBorder="1" applyAlignment="1">
      <alignment horizontal="center"/>
    </xf>
    <xf numFmtId="0" fontId="108" fillId="0" borderId="35" xfId="0" applyFont="1" applyBorder="1"/>
    <xf numFmtId="0" fontId="50" fillId="0" borderId="36" xfId="0" applyFont="1" applyBorder="1"/>
    <xf numFmtId="0" fontId="108" fillId="0" borderId="66" xfId="0" applyFont="1" applyBorder="1"/>
    <xf numFmtId="0" fontId="45" fillId="0" borderId="67" xfId="0" applyFont="1" applyBorder="1" applyAlignment="1">
      <alignment horizontal="center"/>
    </xf>
    <xf numFmtId="0" fontId="45" fillId="0" borderId="66" xfId="0" applyFont="1" applyBorder="1"/>
    <xf numFmtId="0" fontId="101" fillId="0" borderId="45" xfId="0" applyFont="1" applyBorder="1"/>
    <xf numFmtId="0" fontId="5" fillId="0" borderId="35" xfId="0" applyFont="1" applyBorder="1" applyAlignment="1">
      <alignment horizontal="center"/>
    </xf>
    <xf numFmtId="0" fontId="5" fillId="0" borderId="35" xfId="0" applyFont="1" applyBorder="1" applyAlignment="1">
      <alignment horizontal="right"/>
    </xf>
    <xf numFmtId="0" fontId="111" fillId="11" borderId="6" xfId="0" applyFont="1" applyFill="1" applyBorder="1" applyAlignment="1">
      <alignment horizontal="center"/>
    </xf>
    <xf numFmtId="0" fontId="1" fillId="0" borderId="0" xfId="0" applyFont="1" applyAlignment="1">
      <alignment horizontal="left" indent="1"/>
    </xf>
    <xf numFmtId="0" fontId="7" fillId="0" borderId="0" xfId="0" applyFont="1" applyAlignment="1">
      <alignment horizontal="left"/>
    </xf>
    <xf numFmtId="0" fontId="116" fillId="0" borderId="0" xfId="0" applyFont="1" applyAlignment="1">
      <alignment horizontal="center"/>
    </xf>
    <xf numFmtId="167" fontId="116" fillId="0" borderId="0" xfId="0" applyNumberFormat="1" applyFont="1" applyAlignment="1">
      <alignment horizontal="center"/>
    </xf>
    <xf numFmtId="0" fontId="0" fillId="0" borderId="35" xfId="0" applyBorder="1"/>
    <xf numFmtId="0" fontId="0" fillId="0" borderId="36" xfId="0" applyBorder="1"/>
    <xf numFmtId="0" fontId="0" fillId="0" borderId="49" xfId="0" applyBorder="1"/>
    <xf numFmtId="0" fontId="8" fillId="0" borderId="11" xfId="0" applyFont="1" applyBorder="1"/>
    <xf numFmtId="0" fontId="124" fillId="0" borderId="0" xfId="0" applyFont="1"/>
    <xf numFmtId="41" fontId="0" fillId="0" borderId="0" xfId="0" applyNumberFormat="1"/>
    <xf numFmtId="0" fontId="78" fillId="0" borderId="0" xfId="0" applyFont="1" applyAlignment="1">
      <alignment vertical="center"/>
    </xf>
    <xf numFmtId="0" fontId="8" fillId="0" borderId="2" xfId="0" applyFont="1" applyBorder="1"/>
    <xf numFmtId="0" fontId="0" fillId="0" borderId="22" xfId="0" applyBorder="1"/>
    <xf numFmtId="0" fontId="77" fillId="0" borderId="1" xfId="0" applyFont="1" applyBorder="1"/>
    <xf numFmtId="0" fontId="77" fillId="0" borderId="0" xfId="0" applyFont="1"/>
    <xf numFmtId="0" fontId="77" fillId="0" borderId="17" xfId="0" applyFont="1" applyBorder="1"/>
    <xf numFmtId="0" fontId="8" fillId="0" borderId="18" xfId="0" applyFont="1" applyBorder="1"/>
    <xf numFmtId="41" fontId="0" fillId="0" borderId="2" xfId="0" applyNumberFormat="1" applyBorder="1"/>
    <xf numFmtId="0" fontId="5" fillId="0" borderId="7" xfId="0" applyFont="1" applyBorder="1"/>
    <xf numFmtId="174" fontId="0" fillId="0" borderId="2" xfId="0" applyNumberFormat="1" applyBorder="1"/>
    <xf numFmtId="174" fontId="0" fillId="0" borderId="0" xfId="0" applyNumberFormat="1"/>
    <xf numFmtId="0" fontId="71" fillId="0" borderId="3" xfId="0" applyFont="1" applyBorder="1"/>
    <xf numFmtId="0" fontId="71" fillId="0" borderId="2" xfId="0" applyFont="1" applyBorder="1"/>
    <xf numFmtId="41" fontId="71" fillId="0" borderId="2" xfId="0" applyNumberFormat="1" applyFont="1" applyBorder="1"/>
    <xf numFmtId="0" fontId="20" fillId="0" borderId="0" xfId="0" applyFont="1" applyAlignment="1">
      <alignment horizontal="left"/>
    </xf>
    <xf numFmtId="41" fontId="0" fillId="0" borderId="0" xfId="0" applyNumberFormat="1" applyAlignment="1">
      <alignment horizontal="center"/>
    </xf>
    <xf numFmtId="0" fontId="20" fillId="0" borderId="0" xfId="0" applyFont="1"/>
    <xf numFmtId="41" fontId="0" fillId="0" borderId="21" xfId="0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41" fontId="1" fillId="0" borderId="0" xfId="0" applyNumberFormat="1" applyFont="1" applyAlignment="1">
      <alignment horizontal="center"/>
    </xf>
    <xf numFmtId="41" fontId="1" fillId="0" borderId="2" xfId="0" applyNumberFormat="1" applyFont="1" applyBorder="1" applyAlignment="1">
      <alignment horizontal="center"/>
    </xf>
    <xf numFmtId="41" fontId="20" fillId="0" borderId="3" xfId="0" applyNumberFormat="1" applyFont="1" applyBorder="1" applyAlignment="1">
      <alignment horizontal="center"/>
    </xf>
    <xf numFmtId="166" fontId="120" fillId="0" borderId="29" xfId="1" applyFont="1" applyBorder="1" applyAlignment="1">
      <alignment horizontal="center"/>
    </xf>
    <xf numFmtId="166" fontId="120" fillId="0" borderId="21" xfId="1" applyFont="1" applyBorder="1" applyAlignment="1">
      <alignment horizontal="center"/>
    </xf>
    <xf numFmtId="166" fontId="57" fillId="0" borderId="29" xfId="1" applyFont="1" applyBorder="1" applyAlignment="1">
      <alignment horizontal="center"/>
    </xf>
    <xf numFmtId="166" fontId="57" fillId="0" borderId="21" xfId="1" applyFont="1" applyBorder="1" applyAlignment="1">
      <alignment horizontal="center"/>
    </xf>
    <xf numFmtId="166" fontId="57" fillId="0" borderId="27" xfId="1" applyFont="1" applyBorder="1" applyAlignment="1">
      <alignment horizontal="center"/>
    </xf>
    <xf numFmtId="166" fontId="43" fillId="0" borderId="11" xfId="1" applyFont="1" applyBorder="1" applyAlignment="1">
      <alignment horizontal="center"/>
    </xf>
    <xf numFmtId="166" fontId="43" fillId="0" borderId="2" xfId="1" applyFont="1" applyBorder="1" applyAlignment="1">
      <alignment horizontal="center"/>
    </xf>
    <xf numFmtId="166" fontId="57" fillId="0" borderId="11" xfId="1" applyFont="1" applyBorder="1" applyAlignment="1">
      <alignment horizontal="center"/>
    </xf>
    <xf numFmtId="166" fontId="57" fillId="0" borderId="2" xfId="1" applyFont="1" applyBorder="1" applyAlignment="1">
      <alignment horizontal="center"/>
    </xf>
    <xf numFmtId="166" fontId="57" fillId="0" borderId="11" xfId="1" applyFont="1" applyFill="1" applyBorder="1" applyAlignment="1">
      <alignment horizontal="center"/>
    </xf>
    <xf numFmtId="166" fontId="57" fillId="0" borderId="2" xfId="1" applyFont="1" applyFill="1" applyBorder="1" applyAlignment="1">
      <alignment horizontal="center"/>
    </xf>
    <xf numFmtId="166" fontId="43" fillId="0" borderId="29" xfId="1" applyFont="1" applyBorder="1" applyAlignment="1">
      <alignment horizontal="center"/>
    </xf>
    <xf numFmtId="166" fontId="43" fillId="0" borderId="21" xfId="1" applyFont="1" applyBorder="1" applyAlignment="1">
      <alignment horizontal="center"/>
    </xf>
    <xf numFmtId="170" fontId="18" fillId="0" borderId="21" xfId="0" applyNumberFormat="1" applyFont="1" applyBorder="1" applyAlignment="1">
      <alignment horizontal="center"/>
    </xf>
    <xf numFmtId="0" fontId="18" fillId="0" borderId="51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167" fontId="88" fillId="0" borderId="29" xfId="0" applyNumberFormat="1" applyFont="1" applyBorder="1" applyAlignment="1">
      <alignment horizontal="center"/>
    </xf>
    <xf numFmtId="167" fontId="88" fillId="0" borderId="21" xfId="0" applyNumberFormat="1" applyFont="1" applyBorder="1" applyAlignment="1">
      <alignment horizontal="center"/>
    </xf>
    <xf numFmtId="167" fontId="88" fillId="0" borderId="27" xfId="0" applyNumberFormat="1" applyFont="1" applyBorder="1" applyAlignment="1">
      <alignment horizontal="center"/>
    </xf>
    <xf numFmtId="0" fontId="105" fillId="0" borderId="29" xfId="0" applyFont="1" applyBorder="1" applyAlignment="1">
      <alignment horizontal="center"/>
    </xf>
    <xf numFmtId="0" fontId="105" fillId="0" borderId="21" xfId="0" applyFont="1" applyBorder="1" applyAlignment="1">
      <alignment horizontal="center"/>
    </xf>
    <xf numFmtId="0" fontId="105" fillId="0" borderId="27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172" fontId="43" fillId="0" borderId="11" xfId="0" applyNumberFormat="1" applyFont="1" applyBorder="1" applyAlignment="1">
      <alignment horizontal="center"/>
    </xf>
    <xf numFmtId="172" fontId="43" fillId="0" borderId="2" xfId="0" applyNumberFormat="1" applyFont="1" applyBorder="1" applyAlignment="1">
      <alignment horizontal="center"/>
    </xf>
    <xf numFmtId="172" fontId="43" fillId="0" borderId="18" xfId="0" applyNumberFormat="1" applyFont="1" applyBorder="1" applyAlignment="1">
      <alignment horizontal="center"/>
    </xf>
    <xf numFmtId="166" fontId="120" fillId="11" borderId="29" xfId="1" applyFont="1" applyFill="1" applyBorder="1" applyAlignment="1">
      <alignment horizontal="center"/>
    </xf>
    <xf numFmtId="166" fontId="120" fillId="11" borderId="21" xfId="1" applyFont="1" applyFill="1" applyBorder="1" applyAlignment="1">
      <alignment horizontal="center"/>
    </xf>
    <xf numFmtId="166" fontId="57" fillId="0" borderId="29" xfId="1" applyFont="1" applyBorder="1" applyAlignment="1">
      <alignment horizontal="right"/>
    </xf>
    <xf numFmtId="166" fontId="57" fillId="0" borderId="21" xfId="1" applyFont="1" applyBorder="1" applyAlignment="1">
      <alignment horizontal="right"/>
    </xf>
    <xf numFmtId="166" fontId="57" fillId="0" borderId="27" xfId="1" applyFont="1" applyBorder="1" applyAlignment="1">
      <alignment horizontal="right"/>
    </xf>
    <xf numFmtId="166" fontId="120" fillId="0" borderId="29" xfId="0" applyNumberFormat="1" applyFont="1" applyBorder="1" applyAlignment="1">
      <alignment horizontal="center"/>
    </xf>
    <xf numFmtId="0" fontId="120" fillId="0" borderId="21" xfId="0" applyFont="1" applyBorder="1" applyAlignment="1">
      <alignment horizontal="center"/>
    </xf>
    <xf numFmtId="166" fontId="57" fillId="0" borderId="11" xfId="1" applyFont="1" applyBorder="1" applyAlignment="1">
      <alignment horizontal="right"/>
    </xf>
    <xf numFmtId="166" fontId="57" fillId="0" borderId="2" xfId="1" applyFont="1" applyBorder="1" applyAlignment="1">
      <alignment horizontal="right"/>
    </xf>
    <xf numFmtId="166" fontId="57" fillId="0" borderId="18" xfId="1" applyFont="1" applyBorder="1" applyAlignment="1">
      <alignment horizontal="right"/>
    </xf>
    <xf numFmtId="170" fontId="57" fillId="0" borderId="2" xfId="0" applyNumberFormat="1" applyFont="1" applyBorder="1" applyAlignment="1">
      <alignment horizontal="center"/>
    </xf>
    <xf numFmtId="0" fontId="58" fillId="0" borderId="3" xfId="0" applyFont="1" applyBorder="1" applyAlignment="1">
      <alignment horizontal="left" vertical="center" wrapText="1"/>
    </xf>
    <xf numFmtId="0" fontId="5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7" fillId="0" borderId="0" xfId="0" applyFont="1" applyAlignment="1">
      <alignment vertical="center" wrapText="1"/>
    </xf>
    <xf numFmtId="0" fontId="57" fillId="0" borderId="2" xfId="0" applyFont="1" applyBorder="1" applyAlignment="1">
      <alignment horizontal="center"/>
    </xf>
    <xf numFmtId="0" fontId="120" fillId="0" borderId="0" xfId="0" applyFont="1" applyAlignment="1">
      <alignment vertical="center" wrapText="1"/>
    </xf>
    <xf numFmtId="0" fontId="121" fillId="0" borderId="0" xfId="0" applyFont="1" applyAlignment="1">
      <alignment vertical="center" wrapText="1"/>
    </xf>
    <xf numFmtId="166" fontId="57" fillId="0" borderId="18" xfId="1" applyFont="1" applyBorder="1" applyAlignment="1">
      <alignment horizontal="center"/>
    </xf>
    <xf numFmtId="0" fontId="60" fillId="0" borderId="3" xfId="0" applyFont="1" applyBorder="1" applyAlignment="1">
      <alignment horizontal="left" vertical="center" wrapText="1"/>
    </xf>
    <xf numFmtId="0" fontId="60" fillId="0" borderId="0" xfId="0" applyFont="1" applyAlignment="1">
      <alignment horizontal="left" vertical="center" wrapText="1"/>
    </xf>
    <xf numFmtId="0" fontId="60" fillId="0" borderId="2" xfId="0" applyFont="1" applyBorder="1" applyAlignment="1">
      <alignment horizontal="left" vertical="center" wrapText="1"/>
    </xf>
    <xf numFmtId="0" fontId="58" fillId="0" borderId="3" xfId="0" applyFont="1" applyBorder="1" applyAlignment="1">
      <alignment vertical="center" wrapText="1"/>
    </xf>
    <xf numFmtId="0" fontId="60" fillId="0" borderId="3" xfId="0" applyFont="1" applyBorder="1" applyAlignment="1">
      <alignment vertical="center" wrapText="1"/>
    </xf>
    <xf numFmtId="0" fontId="60" fillId="0" borderId="0" xfId="0" applyFont="1" applyAlignment="1">
      <alignment vertical="center" wrapText="1"/>
    </xf>
    <xf numFmtId="0" fontId="60" fillId="0" borderId="2" xfId="0" applyFont="1" applyBorder="1" applyAlignment="1">
      <alignment vertical="center" wrapText="1"/>
    </xf>
    <xf numFmtId="0" fontId="58" fillId="0" borderId="3" xfId="0" applyFont="1" applyBorder="1" applyAlignment="1">
      <alignment horizontal="left"/>
    </xf>
    <xf numFmtId="0" fontId="58" fillId="0" borderId="0" xfId="0" applyFont="1" applyAlignment="1">
      <alignment horizontal="left"/>
    </xf>
    <xf numFmtId="0" fontId="43" fillId="0" borderId="2" xfId="0" applyFont="1" applyBorder="1" applyAlignment="1">
      <alignment horizontal="right"/>
    </xf>
    <xf numFmtId="0" fontId="43" fillId="0" borderId="52" xfId="0" applyFont="1" applyBorder="1" applyAlignment="1">
      <alignment horizontal="right"/>
    </xf>
    <xf numFmtId="165" fontId="4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6" fillId="0" borderId="1" xfId="0" applyFont="1" applyBorder="1" applyAlignment="1">
      <alignment horizontal="left" vertical="center" wrapText="1"/>
    </xf>
    <xf numFmtId="0" fontId="86" fillId="0" borderId="0" xfId="0" applyFont="1" applyAlignment="1">
      <alignment horizontal="left" vertical="center" wrapText="1"/>
    </xf>
    <xf numFmtId="0" fontId="86" fillId="0" borderId="17" xfId="0" applyFont="1" applyBorder="1" applyAlignment="1">
      <alignment horizontal="left" vertical="center" wrapText="1"/>
    </xf>
    <xf numFmtId="0" fontId="86" fillId="0" borderId="11" xfId="0" applyFont="1" applyBorder="1" applyAlignment="1">
      <alignment horizontal="left" vertical="center" wrapText="1"/>
    </xf>
    <xf numFmtId="0" fontId="86" fillId="0" borderId="2" xfId="0" applyFont="1" applyBorder="1" applyAlignment="1">
      <alignment horizontal="left" vertical="center" wrapText="1"/>
    </xf>
    <xf numFmtId="0" fontId="86" fillId="0" borderId="18" xfId="0" applyFont="1" applyBorder="1" applyAlignment="1">
      <alignment horizontal="left" vertical="center" wrapText="1"/>
    </xf>
    <xf numFmtId="166" fontId="43" fillId="0" borderId="7" xfId="1" applyFont="1" applyBorder="1" applyAlignment="1">
      <alignment horizontal="center"/>
    </xf>
    <xf numFmtId="166" fontId="43" fillId="0" borderId="3" xfId="1" applyFont="1" applyBorder="1" applyAlignment="1">
      <alignment horizontal="center"/>
    </xf>
    <xf numFmtId="0" fontId="36" fillId="0" borderId="53" xfId="0" applyFont="1" applyBorder="1" applyAlignment="1">
      <alignment horizontal="center"/>
    </xf>
    <xf numFmtId="0" fontId="43" fillId="0" borderId="47" xfId="0" applyFont="1" applyBorder="1" applyAlignment="1">
      <alignment horizontal="center"/>
    </xf>
    <xf numFmtId="0" fontId="43" fillId="0" borderId="56" xfId="0" applyFont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43" fillId="0" borderId="38" xfId="0" applyFont="1" applyBorder="1" applyAlignment="1">
      <alignment horizontal="center"/>
    </xf>
    <xf numFmtId="166" fontId="42" fillId="4" borderId="29" xfId="1" applyFont="1" applyFill="1" applyBorder="1" applyAlignment="1">
      <alignment horizontal="center"/>
    </xf>
    <xf numFmtId="166" fontId="42" fillId="4" borderId="21" xfId="1" applyFont="1" applyFill="1" applyBorder="1" applyAlignment="1">
      <alignment horizontal="center"/>
    </xf>
    <xf numFmtId="0" fontId="57" fillId="0" borderId="2" xfId="0" applyFont="1" applyBorder="1" applyAlignment="1">
      <alignment horizontal="right"/>
    </xf>
    <xf numFmtId="0" fontId="57" fillId="0" borderId="52" xfId="0" applyFont="1" applyBorder="1" applyAlignment="1">
      <alignment horizontal="right"/>
    </xf>
    <xf numFmtId="0" fontId="58" fillId="0" borderId="0" xfId="0" applyFont="1" applyAlignment="1">
      <alignment vertical="center" wrapText="1"/>
    </xf>
    <xf numFmtId="0" fontId="88" fillId="0" borderId="29" xfId="0" applyFont="1" applyBorder="1" applyAlignment="1">
      <alignment horizontal="center"/>
    </xf>
    <xf numFmtId="0" fontId="88" fillId="0" borderId="21" xfId="0" applyFont="1" applyBorder="1" applyAlignment="1">
      <alignment horizontal="center"/>
    </xf>
    <xf numFmtId="0" fontId="88" fillId="0" borderId="27" xfId="0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18" xfId="0" applyFont="1" applyBorder="1" applyAlignment="1">
      <alignment horizontal="center"/>
    </xf>
    <xf numFmtId="169" fontId="105" fillId="0" borderId="29" xfId="0" applyNumberFormat="1" applyFont="1" applyBorder="1" applyAlignment="1">
      <alignment horizontal="center"/>
    </xf>
    <xf numFmtId="169" fontId="105" fillId="0" borderId="27" xfId="0" applyNumberFormat="1" applyFont="1" applyBorder="1" applyAlignment="1">
      <alignment horizontal="center"/>
    </xf>
    <xf numFmtId="0" fontId="35" fillId="0" borderId="0" xfId="0" applyFont="1" applyAlignment="1">
      <alignment horizontal="center" wrapText="1"/>
    </xf>
    <xf numFmtId="0" fontId="53" fillId="0" borderId="11" xfId="0" applyFont="1" applyBorder="1" applyAlignment="1">
      <alignment horizontal="center"/>
    </xf>
    <xf numFmtId="0" fontId="53" fillId="0" borderId="2" xfId="0" applyFont="1" applyBorder="1" applyAlignment="1">
      <alignment horizontal="center"/>
    </xf>
    <xf numFmtId="0" fontId="53" fillId="0" borderId="7" xfId="0" applyFont="1" applyBorder="1" applyAlignment="1">
      <alignment horizontal="center"/>
    </xf>
    <xf numFmtId="0" fontId="53" fillId="0" borderId="3" xfId="0" applyFont="1" applyBorder="1" applyAlignment="1">
      <alignment horizontal="center"/>
    </xf>
    <xf numFmtId="0" fontId="53" fillId="0" borderId="22" xfId="0" applyFont="1" applyBorder="1" applyAlignment="1">
      <alignment horizontal="center"/>
    </xf>
    <xf numFmtId="0" fontId="57" fillId="0" borderId="57" xfId="0" applyFont="1" applyBorder="1" applyAlignment="1">
      <alignment horizontal="center"/>
    </xf>
    <xf numFmtId="0" fontId="57" fillId="0" borderId="53" xfId="0" applyFont="1" applyBorder="1" applyAlignment="1">
      <alignment horizontal="center"/>
    </xf>
    <xf numFmtId="169" fontId="88" fillId="0" borderId="29" xfId="0" applyNumberFormat="1" applyFont="1" applyBorder="1" applyAlignment="1">
      <alignment horizontal="center"/>
    </xf>
    <xf numFmtId="169" fontId="88" fillId="0" borderId="27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50" fillId="0" borderId="0" xfId="0" applyFont="1" applyAlignment="1">
      <alignment horizontal="left" vertical="top"/>
    </xf>
    <xf numFmtId="0" fontId="50" fillId="0" borderId="2" xfId="0" applyFont="1" applyBorder="1" applyAlignment="1">
      <alignment horizontal="left" vertical="top"/>
    </xf>
    <xf numFmtId="0" fontId="48" fillId="0" borderId="3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2" xfId="0" applyFont="1" applyBorder="1" applyAlignment="1">
      <alignment horizontal="center"/>
    </xf>
    <xf numFmtId="167" fontId="86" fillId="0" borderId="1" xfId="0" applyNumberFormat="1" applyFont="1" applyBorder="1" applyAlignment="1">
      <alignment horizontal="center" vertical="center"/>
    </xf>
    <xf numFmtId="167" fontId="86" fillId="0" borderId="0" xfId="0" applyNumberFormat="1" applyFont="1" applyAlignment="1">
      <alignment horizontal="center" vertical="center"/>
    </xf>
    <xf numFmtId="167" fontId="86" fillId="0" borderId="11" xfId="0" applyNumberFormat="1" applyFont="1" applyBorder="1" applyAlignment="1">
      <alignment horizontal="center" vertical="center"/>
    </xf>
    <xf numFmtId="167" fontId="86" fillId="0" borderId="2" xfId="0" applyNumberFormat="1" applyFont="1" applyBorder="1" applyAlignment="1">
      <alignment horizontal="center" vertical="center"/>
    </xf>
    <xf numFmtId="0" fontId="115" fillId="0" borderId="0" xfId="0" applyFont="1" applyAlignment="1">
      <alignment horizontal="left" wrapText="1"/>
    </xf>
    <xf numFmtId="0" fontId="115" fillId="0" borderId="0" xfId="0" applyFont="1" applyAlignment="1">
      <alignment horizontal="left" vertical="center" wrapText="1"/>
    </xf>
    <xf numFmtId="0" fontId="43" fillId="0" borderId="3" xfId="0" applyFont="1" applyBorder="1" applyAlignment="1">
      <alignment horizontal="center"/>
    </xf>
    <xf numFmtId="0" fontId="3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11" fillId="0" borderId="0" xfId="0" applyFont="1" applyAlignment="1">
      <alignment horizontal="left" vertical="top" wrapText="1"/>
    </xf>
    <xf numFmtId="0" fontId="53" fillId="0" borderId="3" xfId="0" applyFont="1" applyBorder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53" fillId="0" borderId="18" xfId="0" applyFont="1" applyBorder="1" applyAlignment="1">
      <alignment horizontal="center" vertical="center" wrapText="1"/>
    </xf>
    <xf numFmtId="0" fontId="86" fillId="0" borderId="9" xfId="0" applyFont="1" applyBorder="1" applyAlignment="1">
      <alignment horizontal="left" vertical="center" wrapText="1"/>
    </xf>
    <xf numFmtId="0" fontId="86" fillId="0" borderId="54" xfId="0" applyFont="1" applyBorder="1" applyAlignment="1">
      <alignment horizontal="left" vertical="center" wrapText="1"/>
    </xf>
    <xf numFmtId="0" fontId="62" fillId="0" borderId="24" xfId="0" applyFont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67" fontId="86" fillId="0" borderId="31" xfId="0" applyNumberFormat="1" applyFont="1" applyBorder="1" applyAlignment="1">
      <alignment horizontal="center" vertical="center"/>
    </xf>
    <xf numFmtId="167" fontId="86" fillId="0" borderId="4" xfId="0" applyNumberFormat="1" applyFont="1" applyBorder="1" applyAlignment="1">
      <alignment horizontal="center" vertical="center"/>
    </xf>
    <xf numFmtId="0" fontId="46" fillId="0" borderId="5" xfId="0" applyFont="1" applyBorder="1" applyAlignment="1">
      <alignment horizontal="center"/>
    </xf>
    <xf numFmtId="0" fontId="46" fillId="0" borderId="47" xfId="0" applyFont="1" applyBorder="1" applyAlignment="1">
      <alignment horizontal="center"/>
    </xf>
    <xf numFmtId="0" fontId="46" fillId="0" borderId="16" xfId="0" applyFont="1" applyBorder="1" applyAlignment="1">
      <alignment horizontal="center"/>
    </xf>
    <xf numFmtId="0" fontId="49" fillId="0" borderId="55" xfId="0" applyFont="1" applyBorder="1" applyAlignment="1">
      <alignment horizontal="center"/>
    </xf>
    <xf numFmtId="0" fontId="49" fillId="0" borderId="3" xfId="0" applyFont="1" applyBorder="1" applyAlignment="1">
      <alignment horizontal="center"/>
    </xf>
    <xf numFmtId="0" fontId="36" fillId="0" borderId="9" xfId="0" applyFont="1" applyBorder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36" fillId="0" borderId="54" xfId="0" applyFont="1" applyBorder="1" applyAlignment="1">
      <alignment horizontal="right" vertical="center"/>
    </xf>
    <xf numFmtId="0" fontId="36" fillId="0" borderId="2" xfId="0" applyFont="1" applyBorder="1" applyAlignment="1">
      <alignment horizontal="right" vertical="center"/>
    </xf>
    <xf numFmtId="0" fontId="86" fillId="0" borderId="9" xfId="0" applyFont="1" applyBorder="1" applyAlignment="1">
      <alignment vertical="center" wrapText="1"/>
    </xf>
    <xf numFmtId="0" fontId="86" fillId="0" borderId="0" xfId="0" applyFont="1" applyAlignment="1">
      <alignment vertical="center" wrapText="1"/>
    </xf>
    <xf numFmtId="0" fontId="86" fillId="0" borderId="20" xfId="0" applyFont="1" applyBorder="1" applyAlignment="1">
      <alignment vertical="center" wrapText="1"/>
    </xf>
    <xf numFmtId="0" fontId="86" fillId="0" borderId="12" xfId="0" applyFont="1" applyBorder="1" applyAlignment="1">
      <alignment vertical="center" wrapText="1"/>
    </xf>
    <xf numFmtId="0" fontId="86" fillId="0" borderId="4" xfId="0" applyFont="1" applyBorder="1" applyAlignment="1">
      <alignment vertical="center" wrapText="1"/>
    </xf>
    <xf numFmtId="0" fontId="86" fillId="0" borderId="38" xfId="0" applyFont="1" applyBorder="1" applyAlignment="1">
      <alignment vertical="center" wrapText="1"/>
    </xf>
    <xf numFmtId="0" fontId="53" fillId="0" borderId="1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3" fillId="0" borderId="17" xfId="0" applyFont="1" applyBorder="1" applyAlignment="1">
      <alignment horizontal="center"/>
    </xf>
    <xf numFmtId="171" fontId="57" fillId="0" borderId="51" xfId="0" applyNumberFormat="1" applyFont="1" applyBorder="1" applyAlignment="1">
      <alignment horizontal="center"/>
    </xf>
    <xf numFmtId="171" fontId="57" fillId="0" borderId="52" xfId="0" applyNumberFormat="1" applyFont="1" applyBorder="1" applyAlignment="1">
      <alignment horizontal="center"/>
    </xf>
    <xf numFmtId="0" fontId="57" fillId="0" borderId="51" xfId="0" applyFont="1" applyBorder="1" applyAlignment="1">
      <alignment horizontal="left"/>
    </xf>
    <xf numFmtId="0" fontId="57" fillId="0" borderId="2" xfId="0" applyFont="1" applyBorder="1" applyAlignment="1">
      <alignment horizontal="left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58" fillId="0" borderId="0" xfId="0" applyFont="1" applyAlignment="1">
      <alignment horizontal="center" vertical="center" wrapText="1"/>
    </xf>
    <xf numFmtId="0" fontId="57" fillId="0" borderId="29" xfId="0" applyFont="1" applyBorder="1" applyAlignment="1">
      <alignment horizontal="center"/>
    </xf>
    <xf numFmtId="0" fontId="57" fillId="0" borderId="21" xfId="0" applyFont="1" applyBorder="1" applyAlignment="1">
      <alignment horizontal="center"/>
    </xf>
    <xf numFmtId="0" fontId="49" fillId="0" borderId="0" xfId="0" applyFont="1" applyAlignment="1">
      <alignment horizontal="center" vertical="center" wrapText="1"/>
    </xf>
    <xf numFmtId="0" fontId="53" fillId="0" borderId="18" xfId="0" applyFont="1" applyBorder="1" applyAlignment="1">
      <alignment horizontal="center"/>
    </xf>
    <xf numFmtId="0" fontId="86" fillId="0" borderId="9" xfId="0" applyFont="1" applyBorder="1" applyAlignment="1">
      <alignment horizontal="left"/>
    </xf>
    <xf numFmtId="0" fontId="86" fillId="0" borderId="0" xfId="0" applyFont="1" applyAlignment="1">
      <alignment horizontal="left"/>
    </xf>
    <xf numFmtId="0" fontId="86" fillId="0" borderId="17" xfId="0" applyFont="1" applyBorder="1" applyAlignment="1">
      <alignment horizontal="left"/>
    </xf>
    <xf numFmtId="0" fontId="86" fillId="0" borderId="54" xfId="0" applyFont="1" applyBorder="1" applyAlignment="1">
      <alignment horizontal="left"/>
    </xf>
    <xf numFmtId="0" fontId="86" fillId="0" borderId="2" xfId="0" applyFont="1" applyBorder="1" applyAlignment="1">
      <alignment horizontal="left"/>
    </xf>
    <xf numFmtId="0" fontId="86" fillId="0" borderId="18" xfId="0" applyFont="1" applyBorder="1" applyAlignment="1">
      <alignment horizontal="left"/>
    </xf>
    <xf numFmtId="170" fontId="86" fillId="0" borderId="9" xfId="0" applyNumberFormat="1" applyFont="1" applyBorder="1" applyAlignment="1">
      <alignment horizontal="center" vertical="center" wrapText="1"/>
    </xf>
    <xf numFmtId="170" fontId="86" fillId="0" borderId="0" xfId="0" applyNumberFormat="1" applyFont="1" applyAlignment="1">
      <alignment horizontal="center" vertical="center" wrapText="1"/>
    </xf>
    <xf numFmtId="170" fontId="86" fillId="0" borderId="17" xfId="0" applyNumberFormat="1" applyFont="1" applyBorder="1" applyAlignment="1">
      <alignment horizontal="center" vertical="center" wrapText="1"/>
    </xf>
    <xf numFmtId="170" fontId="86" fillId="0" borderId="54" xfId="0" applyNumberFormat="1" applyFont="1" applyBorder="1" applyAlignment="1">
      <alignment horizontal="center" vertical="center" wrapText="1"/>
    </xf>
    <xf numFmtId="170" fontId="86" fillId="0" borderId="2" xfId="0" applyNumberFormat="1" applyFont="1" applyBorder="1" applyAlignment="1">
      <alignment horizontal="center" vertical="center" wrapText="1"/>
    </xf>
    <xf numFmtId="170" fontId="86" fillId="0" borderId="18" xfId="0" applyNumberFormat="1" applyFont="1" applyBorder="1" applyAlignment="1">
      <alignment horizontal="center" vertical="center" wrapText="1"/>
    </xf>
    <xf numFmtId="170" fontId="86" fillId="0" borderId="1" xfId="0" applyNumberFormat="1" applyFont="1" applyBorder="1" applyAlignment="1">
      <alignment horizontal="center" vertical="center" wrapText="1"/>
    </xf>
    <xf numFmtId="170" fontId="86" fillId="0" borderId="11" xfId="0" applyNumberFormat="1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86" fillId="0" borderId="9" xfId="0" applyFont="1" applyBorder="1" applyAlignment="1">
      <alignment horizontal="left" vertical="center"/>
    </xf>
    <xf numFmtId="0" fontId="86" fillId="0" borderId="0" xfId="0" applyFont="1" applyAlignment="1">
      <alignment horizontal="left" vertical="center"/>
    </xf>
    <xf numFmtId="0" fontId="86" fillId="0" borderId="20" xfId="0" applyFont="1" applyBorder="1" applyAlignment="1">
      <alignment horizontal="left" vertical="center"/>
    </xf>
    <xf numFmtId="0" fontId="86" fillId="0" borderId="54" xfId="0" applyFont="1" applyBorder="1" applyAlignment="1">
      <alignment horizontal="left" vertical="center"/>
    </xf>
    <xf numFmtId="0" fontId="86" fillId="0" borderId="2" xfId="0" applyFont="1" applyBorder="1" applyAlignment="1">
      <alignment horizontal="left" vertical="center"/>
    </xf>
    <xf numFmtId="0" fontId="86" fillId="0" borderId="28" xfId="0" applyFont="1" applyBorder="1" applyAlignment="1">
      <alignment horizontal="left" vertical="center"/>
    </xf>
    <xf numFmtId="167" fontId="63" fillId="0" borderId="2" xfId="0" applyNumberFormat="1" applyFont="1" applyBorder="1" applyAlignment="1">
      <alignment horizontal="center"/>
    </xf>
    <xf numFmtId="0" fontId="115" fillId="0" borderId="0" xfId="0" applyFont="1" applyAlignment="1">
      <alignment horizontal="left" vertical="top" wrapText="1"/>
    </xf>
    <xf numFmtId="0" fontId="35" fillId="0" borderId="2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3" fillId="7" borderId="7" xfId="0" applyFont="1" applyFill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17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18" xfId="0" applyFont="1" applyFill="1" applyBorder="1" applyAlignment="1">
      <alignment horizontal="center" vertical="center"/>
    </xf>
    <xf numFmtId="168" fontId="21" fillId="0" borderId="7" xfId="0" applyNumberFormat="1" applyFont="1" applyBorder="1" applyAlignment="1">
      <alignment horizontal="center" vertical="center"/>
    </xf>
    <xf numFmtId="168" fontId="21" fillId="0" borderId="3" xfId="0" applyNumberFormat="1" applyFont="1" applyBorder="1" applyAlignment="1">
      <alignment horizontal="center" vertical="center"/>
    </xf>
    <xf numFmtId="168" fontId="21" fillId="0" borderId="22" xfId="0" applyNumberFormat="1" applyFont="1" applyBorder="1" applyAlignment="1">
      <alignment horizontal="center" vertical="center"/>
    </xf>
    <xf numFmtId="168" fontId="21" fillId="0" borderId="1" xfId="0" applyNumberFormat="1" applyFont="1" applyBorder="1" applyAlignment="1">
      <alignment horizontal="center" vertical="center"/>
    </xf>
    <xf numFmtId="168" fontId="21" fillId="0" borderId="0" xfId="0" applyNumberFormat="1" applyFont="1" applyAlignment="1">
      <alignment horizontal="center" vertical="center"/>
    </xf>
    <xf numFmtId="168" fontId="21" fillId="0" borderId="17" xfId="0" applyNumberFormat="1" applyFont="1" applyBorder="1" applyAlignment="1">
      <alignment horizontal="center" vertical="center"/>
    </xf>
    <xf numFmtId="168" fontId="21" fillId="0" borderId="11" xfId="0" applyNumberFormat="1" applyFont="1" applyBorder="1" applyAlignment="1">
      <alignment horizontal="center" vertical="center"/>
    </xf>
    <xf numFmtId="168" fontId="21" fillId="0" borderId="2" xfId="0" applyNumberFormat="1" applyFont="1" applyBorder="1" applyAlignment="1">
      <alignment horizontal="center" vertical="center"/>
    </xf>
    <xf numFmtId="168" fontId="21" fillId="0" borderId="18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9" fillId="0" borderId="0" xfId="0" applyFont="1" applyAlignment="1">
      <alignment horizontal="left" vertical="center"/>
    </xf>
    <xf numFmtId="167" fontId="21" fillId="0" borderId="4" xfId="0" applyNumberFormat="1" applyFont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1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32" fillId="0" borderId="31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9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9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1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17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0" fillId="0" borderId="11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37" fillId="0" borderId="17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1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167" fontId="71" fillId="0" borderId="11" xfId="0" applyNumberFormat="1" applyFont="1" applyBorder="1" applyAlignment="1">
      <alignment horizontal="center"/>
    </xf>
    <xf numFmtId="167" fontId="71" fillId="0" borderId="2" xfId="0" applyNumberFormat="1" applyFont="1" applyBorder="1" applyAlignment="1">
      <alignment horizontal="center"/>
    </xf>
    <xf numFmtId="0" fontId="72" fillId="8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4" fontId="71" fillId="0" borderId="7" xfId="0" applyNumberFormat="1" applyFont="1" applyBorder="1" applyAlignment="1">
      <alignment horizontal="center"/>
    </xf>
    <xf numFmtId="4" fontId="71" fillId="0" borderId="1" xfId="0" applyNumberFormat="1" applyFont="1" applyBorder="1" applyAlignment="1">
      <alignment horizontal="center"/>
    </xf>
    <xf numFmtId="4" fontId="71" fillId="0" borderId="11" xfId="0" applyNumberFormat="1" applyFont="1" applyBorder="1" applyAlignment="1">
      <alignment horizontal="center"/>
    </xf>
    <xf numFmtId="0" fontId="73" fillId="0" borderId="11" xfId="0" applyFont="1" applyBorder="1" applyAlignment="1">
      <alignment horizontal="center"/>
    </xf>
    <xf numFmtId="0" fontId="73" fillId="0" borderId="18" xfId="0" applyFont="1" applyBorder="1" applyAlignment="1">
      <alignment horizontal="center"/>
    </xf>
    <xf numFmtId="0" fontId="71" fillId="0" borderId="2" xfId="0" applyFont="1" applyBorder="1" applyAlignment="1">
      <alignment horizontal="center"/>
    </xf>
    <xf numFmtId="0" fontId="71" fillId="0" borderId="1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76" fillId="0" borderId="0" xfId="0" applyFont="1" applyAlignment="1">
      <alignment horizontal="center"/>
    </xf>
    <xf numFmtId="4" fontId="106" fillId="0" borderId="7" xfId="0" applyNumberFormat="1" applyFont="1" applyBorder="1" applyAlignment="1">
      <alignment horizontal="center"/>
    </xf>
    <xf numFmtId="4" fontId="106" fillId="0" borderId="11" xfId="0" applyNumberFormat="1" applyFont="1" applyBorder="1" applyAlignment="1">
      <alignment horizontal="center"/>
    </xf>
    <xf numFmtId="166" fontId="71" fillId="0" borderId="8" xfId="0" applyNumberFormat="1" applyFont="1" applyBorder="1" applyAlignment="1">
      <alignment horizontal="center"/>
    </xf>
    <xf numFmtId="4" fontId="71" fillId="0" borderId="5" xfId="0" applyNumberFormat="1" applyFont="1" applyBorder="1" applyAlignment="1">
      <alignment horizontal="center"/>
    </xf>
    <xf numFmtId="4" fontId="71" fillId="0" borderId="16" xfId="0" applyNumberFormat="1" applyFont="1" applyBorder="1" applyAlignment="1">
      <alignment horizontal="center"/>
    </xf>
    <xf numFmtId="4" fontId="71" fillId="0" borderId="0" xfId="0" applyNumberFormat="1" applyFont="1" applyAlignment="1">
      <alignment horizontal="center"/>
    </xf>
    <xf numFmtId="4" fontId="71" fillId="0" borderId="17" xfId="0" applyNumberFormat="1" applyFont="1" applyBorder="1" applyAlignment="1">
      <alignment horizontal="center"/>
    </xf>
    <xf numFmtId="4" fontId="71" fillId="0" borderId="2" xfId="0" applyNumberFormat="1" applyFont="1" applyBorder="1" applyAlignment="1">
      <alignment horizontal="center"/>
    </xf>
    <xf numFmtId="4" fontId="71" fillId="0" borderId="18" xfId="0" applyNumberFormat="1" applyFont="1" applyBorder="1" applyAlignment="1">
      <alignment horizontal="center"/>
    </xf>
    <xf numFmtId="4" fontId="74" fillId="0" borderId="8" xfId="0" applyNumberFormat="1" applyFont="1" applyBorder="1" applyAlignment="1">
      <alignment horizontal="center"/>
    </xf>
    <xf numFmtId="4" fontId="74" fillId="0" borderId="5" xfId="0" applyNumberFormat="1" applyFont="1" applyBorder="1" applyAlignment="1">
      <alignment horizontal="center"/>
    </xf>
    <xf numFmtId="4" fontId="74" fillId="0" borderId="1" xfId="0" applyNumberFormat="1" applyFont="1" applyBorder="1" applyAlignment="1">
      <alignment horizontal="center"/>
    </xf>
    <xf numFmtId="4" fontId="74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71" fillId="0" borderId="7" xfId="1" applyFont="1" applyBorder="1" applyAlignment="1">
      <alignment horizontal="center"/>
    </xf>
    <xf numFmtId="166" fontId="71" fillId="0" borderId="3" xfId="1" applyFont="1" applyBorder="1" applyAlignment="1">
      <alignment horizontal="center"/>
    </xf>
    <xf numFmtId="166" fontId="71" fillId="0" borderId="22" xfId="1" applyFont="1" applyBorder="1" applyAlignment="1">
      <alignment horizontal="center"/>
    </xf>
    <xf numFmtId="166" fontId="71" fillId="0" borderId="11" xfId="1" applyFont="1" applyBorder="1" applyAlignment="1">
      <alignment horizontal="center"/>
    </xf>
    <xf numFmtId="166" fontId="71" fillId="0" borderId="2" xfId="1" applyFont="1" applyBorder="1" applyAlignment="1">
      <alignment horizontal="center"/>
    </xf>
    <xf numFmtId="166" fontId="71" fillId="0" borderId="18" xfId="1" applyFont="1" applyBorder="1" applyAlignment="1">
      <alignment horizontal="center"/>
    </xf>
    <xf numFmtId="167" fontId="116" fillId="0" borderId="11" xfId="0" applyNumberFormat="1" applyFont="1" applyBorder="1" applyAlignment="1">
      <alignment horizontal="left"/>
    </xf>
    <xf numFmtId="167" fontId="116" fillId="0" borderId="2" xfId="0" applyNumberFormat="1" applyFont="1" applyBorder="1" applyAlignment="1">
      <alignment horizontal="left"/>
    </xf>
    <xf numFmtId="0" fontId="77" fillId="0" borderId="0" xfId="0" applyFont="1" applyAlignment="1">
      <alignment horizontal="center" vertical="center"/>
    </xf>
    <xf numFmtId="0" fontId="116" fillId="0" borderId="2" xfId="0" applyFont="1" applyBorder="1" applyAlignment="1">
      <alignment horizontal="center"/>
    </xf>
    <xf numFmtId="0" fontId="116" fillId="0" borderId="18" xfId="0" applyFont="1" applyBorder="1" applyAlignment="1">
      <alignment horizontal="center"/>
    </xf>
    <xf numFmtId="0" fontId="77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8" fillId="0" borderId="1" xfId="0" applyFont="1" applyBorder="1" applyAlignment="1">
      <alignment horizontal="center" vertical="center"/>
    </xf>
    <xf numFmtId="0" fontId="78" fillId="0" borderId="0" xfId="0" applyFont="1" applyAlignment="1">
      <alignment horizontal="center" vertical="center"/>
    </xf>
    <xf numFmtId="41" fontId="0" fillId="0" borderId="0" xfId="0" applyNumberFormat="1" applyAlignment="1">
      <alignment horizontal="center"/>
    </xf>
    <xf numFmtId="44" fontId="125" fillId="0" borderId="0" xfId="0" applyNumberFormat="1" applyFont="1" applyAlignment="1">
      <alignment horizontal="center"/>
    </xf>
    <xf numFmtId="167" fontId="116" fillId="0" borderId="0" xfId="0" applyNumberFormat="1" applyFont="1" applyAlignment="1">
      <alignment horizontal="left"/>
    </xf>
    <xf numFmtId="0" fontId="77" fillId="0" borderId="1" xfId="0" applyFont="1" applyBorder="1" applyAlignment="1">
      <alignment horizontal="center"/>
    </xf>
    <xf numFmtId="0" fontId="77" fillId="0" borderId="1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167" fontId="116" fillId="0" borderId="11" xfId="0" applyNumberFormat="1" applyFont="1" applyBorder="1" applyAlignment="1">
      <alignment horizontal="center"/>
    </xf>
    <xf numFmtId="167" fontId="11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6" fillId="0" borderId="58" xfId="0" applyFont="1" applyBorder="1" applyAlignment="1">
      <alignment horizontal="left"/>
    </xf>
    <xf numFmtId="167" fontId="86" fillId="0" borderId="12" xfId="0" applyNumberFormat="1" applyFont="1" applyBorder="1" applyAlignment="1">
      <alignment horizontal="center"/>
    </xf>
    <xf numFmtId="167" fontId="86" fillId="0" borderId="4" xfId="0" applyNumberFormat="1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85" fillId="0" borderId="9" xfId="0" applyFont="1" applyBorder="1" applyAlignment="1">
      <alignment horizontal="center"/>
    </xf>
    <xf numFmtId="0" fontId="85" fillId="0" borderId="0" xfId="0" applyFont="1" applyAlignment="1">
      <alignment horizontal="center"/>
    </xf>
    <xf numFmtId="0" fontId="85" fillId="0" borderId="2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6" fontId="88" fillId="0" borderId="11" xfId="1" applyFont="1" applyBorder="1" applyAlignment="1">
      <alignment horizontal="center"/>
    </xf>
    <xf numFmtId="166" fontId="88" fillId="0" borderId="2" xfId="1" applyFont="1" applyBorder="1" applyAlignment="1">
      <alignment horizontal="center"/>
    </xf>
    <xf numFmtId="166" fontId="88" fillId="0" borderId="29" xfId="1" applyFont="1" applyBorder="1" applyAlignment="1">
      <alignment horizontal="center"/>
    </xf>
    <xf numFmtId="166" fontId="88" fillId="0" borderId="21" xfId="1" applyFont="1" applyBorder="1" applyAlignment="1">
      <alignment horizontal="center"/>
    </xf>
    <xf numFmtId="166" fontId="88" fillId="0" borderId="13" xfId="1" applyFont="1" applyBorder="1" applyAlignment="1">
      <alignment horizontal="center"/>
    </xf>
    <xf numFmtId="166" fontId="88" fillId="0" borderId="14" xfId="1" applyFont="1" applyBorder="1" applyAlignment="1">
      <alignment horizontal="center"/>
    </xf>
    <xf numFmtId="0" fontId="86" fillId="0" borderId="2" xfId="0" applyFont="1" applyBorder="1" applyAlignment="1">
      <alignment horizontal="center"/>
    </xf>
    <xf numFmtId="0" fontId="86" fillId="0" borderId="28" xfId="0" applyFont="1" applyBorder="1" applyAlignment="1">
      <alignment horizontal="center"/>
    </xf>
    <xf numFmtId="0" fontId="6" fillId="0" borderId="37" xfId="0" applyFont="1" applyBorder="1" applyAlignment="1">
      <alignment horizontal="left"/>
    </xf>
    <xf numFmtId="166" fontId="88" fillId="0" borderId="27" xfId="1" applyFont="1" applyBorder="1" applyAlignment="1">
      <alignment horizontal="center"/>
    </xf>
    <xf numFmtId="166" fontId="88" fillId="0" borderId="18" xfId="1" applyFont="1" applyBorder="1" applyAlignment="1">
      <alignment horizontal="center"/>
    </xf>
    <xf numFmtId="166" fontId="122" fillId="0" borderId="29" xfId="1" applyFont="1" applyBorder="1" applyAlignment="1">
      <alignment horizontal="center"/>
    </xf>
    <xf numFmtId="166" fontId="122" fillId="0" borderId="21" xfId="1" applyFont="1" applyBorder="1" applyAlignment="1">
      <alignment horizontal="center"/>
    </xf>
    <xf numFmtId="0" fontId="88" fillId="0" borderId="13" xfId="0" applyFont="1" applyBorder="1" applyAlignment="1">
      <alignment horizontal="center"/>
    </xf>
    <xf numFmtId="0" fontId="88" fillId="0" borderId="14" xfId="0" applyFont="1" applyBorder="1" applyAlignment="1">
      <alignment horizontal="center"/>
    </xf>
    <xf numFmtId="0" fontId="88" fillId="0" borderId="59" xfId="0" applyFont="1" applyBorder="1" applyAlignment="1">
      <alignment horizontal="center"/>
    </xf>
    <xf numFmtId="0" fontId="88" fillId="0" borderId="10" xfId="0" applyFont="1" applyBorder="1" applyAlignment="1">
      <alignment horizontal="center"/>
    </xf>
    <xf numFmtId="0" fontId="88" fillId="0" borderId="11" xfId="0" applyFont="1" applyBorder="1" applyAlignment="1">
      <alignment horizontal="center"/>
    </xf>
    <xf numFmtId="0" fontId="88" fillId="0" borderId="2" xfId="0" applyFont="1" applyBorder="1" applyAlignment="1">
      <alignment horizontal="center"/>
    </xf>
    <xf numFmtId="166" fontId="122" fillId="0" borderId="13" xfId="1" applyFont="1" applyBorder="1" applyAlignment="1">
      <alignment horizontal="center"/>
    </xf>
    <xf numFmtId="166" fontId="122" fillId="0" borderId="14" xfId="1" applyFont="1" applyBorder="1" applyAlignment="1">
      <alignment horizontal="center"/>
    </xf>
    <xf numFmtId="0" fontId="89" fillId="0" borderId="11" xfId="0" applyFont="1" applyBorder="1" applyAlignment="1">
      <alignment horizontal="center"/>
    </xf>
    <xf numFmtId="0" fontId="89" fillId="0" borderId="2" xfId="0" applyFont="1" applyBorder="1" applyAlignment="1">
      <alignment horizontal="center"/>
    </xf>
    <xf numFmtId="0" fontId="89" fillId="0" borderId="18" xfId="0" applyFont="1" applyBorder="1" applyAlignment="1">
      <alignment horizontal="center"/>
    </xf>
    <xf numFmtId="0" fontId="4" fillId="0" borderId="0" xfId="0" applyFont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37" fillId="0" borderId="1" xfId="0" applyFont="1" applyBorder="1" applyAlignment="1">
      <alignment horizontal="center"/>
    </xf>
    <xf numFmtId="0" fontId="90" fillId="0" borderId="1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0" fillId="0" borderId="17" xfId="0" applyFont="1" applyBorder="1" applyAlignment="1">
      <alignment horizontal="center" vertical="center"/>
    </xf>
    <xf numFmtId="0" fontId="90" fillId="0" borderId="11" xfId="0" applyFont="1" applyBorder="1" applyAlignment="1">
      <alignment horizontal="center" vertical="center"/>
    </xf>
    <xf numFmtId="0" fontId="90" fillId="0" borderId="2" xfId="0" applyFont="1" applyBorder="1" applyAlignment="1">
      <alignment horizontal="center" vertical="center"/>
    </xf>
    <xf numFmtId="0" fontId="90" fillId="0" borderId="1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41" fillId="0" borderId="21" xfId="0" applyFont="1" applyBorder="1" applyAlignment="1">
      <alignment horizontal="center"/>
    </xf>
    <xf numFmtId="0" fontId="91" fillId="0" borderId="3" xfId="0" applyFont="1" applyBorder="1" applyAlignment="1">
      <alignment horizontal="center" vertical="center" textRotation="90" wrapText="1"/>
    </xf>
    <xf numFmtId="0" fontId="91" fillId="0" borderId="0" xfId="0" applyFont="1" applyAlignment="1">
      <alignment horizontal="center" vertical="center" textRotation="90" wrapText="1"/>
    </xf>
    <xf numFmtId="0" fontId="91" fillId="0" borderId="2" xfId="0" applyFont="1" applyBorder="1" applyAlignment="1">
      <alignment horizontal="center" vertical="center" textRotation="90" wrapText="1"/>
    </xf>
    <xf numFmtId="0" fontId="92" fillId="0" borderId="7" xfId="0" applyFont="1" applyBorder="1" applyAlignment="1">
      <alignment horizontal="center"/>
    </xf>
    <xf numFmtId="0" fontId="92" fillId="0" borderId="3" xfId="0" applyFont="1" applyBorder="1" applyAlignment="1">
      <alignment horizontal="center"/>
    </xf>
    <xf numFmtId="167" fontId="89" fillId="0" borderId="11" xfId="0" applyNumberFormat="1" applyFont="1" applyBorder="1" applyAlignment="1">
      <alignment horizontal="center"/>
    </xf>
    <xf numFmtId="167" fontId="89" fillId="0" borderId="2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9" fillId="0" borderId="11" xfId="0" applyFont="1" applyBorder="1" applyAlignment="1">
      <alignment horizontal="left"/>
    </xf>
    <xf numFmtId="0" fontId="89" fillId="0" borderId="2" xfId="0" applyFont="1" applyBorder="1" applyAlignment="1">
      <alignment horizontal="left"/>
    </xf>
    <xf numFmtId="0" fontId="89" fillId="0" borderId="18" xfId="0" applyFont="1" applyBorder="1" applyAlignment="1">
      <alignment horizontal="left"/>
    </xf>
    <xf numFmtId="0" fontId="89" fillId="0" borderId="11" xfId="0" applyFont="1" applyBorder="1"/>
    <xf numFmtId="0" fontId="89" fillId="0" borderId="2" xfId="0" applyFont="1" applyBorder="1"/>
    <xf numFmtId="0" fontId="89" fillId="0" borderId="18" xfId="0" applyFont="1" applyBorder="1"/>
    <xf numFmtId="0" fontId="8" fillId="0" borderId="2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6" fontId="95" fillId="0" borderId="29" xfId="1" applyFont="1" applyBorder="1" applyAlignment="1">
      <alignment horizontal="center"/>
    </xf>
    <xf numFmtId="166" fontId="95" fillId="0" borderId="21" xfId="1" applyFont="1" applyBorder="1" applyAlignment="1">
      <alignment horizontal="center"/>
    </xf>
    <xf numFmtId="166" fontId="95" fillId="0" borderId="27" xfId="1" applyFont="1" applyBorder="1" applyAlignment="1">
      <alignment horizontal="center"/>
    </xf>
    <xf numFmtId="0" fontId="96" fillId="0" borderId="0" xfId="0" applyFont="1" applyAlignment="1">
      <alignment horizontal="center" vertical="center" textRotation="90" wrapText="1"/>
    </xf>
    <xf numFmtId="0" fontId="96" fillId="0" borderId="4" xfId="0" applyFont="1" applyBorder="1" applyAlignment="1">
      <alignment horizontal="center" vertical="center" textRotation="90" wrapText="1"/>
    </xf>
    <xf numFmtId="166" fontId="95" fillId="0" borderId="13" xfId="1" applyFont="1" applyBorder="1" applyAlignment="1">
      <alignment horizontal="center"/>
    </xf>
    <xf numFmtId="166" fontId="95" fillId="0" borderId="14" xfId="1" applyFont="1" applyBorder="1" applyAlignment="1">
      <alignment horizontal="center"/>
    </xf>
    <xf numFmtId="166" fontId="95" fillId="0" borderId="15" xfId="1" applyFont="1" applyBorder="1" applyAlignment="1">
      <alignment horizontal="center"/>
    </xf>
    <xf numFmtId="166" fontId="95" fillId="0" borderId="11" xfId="1" applyFont="1" applyBorder="1" applyAlignment="1">
      <alignment horizontal="center"/>
    </xf>
    <xf numFmtId="166" fontId="95" fillId="0" borderId="2" xfId="1" applyFont="1" applyBorder="1" applyAlignment="1">
      <alignment horizontal="center"/>
    </xf>
    <xf numFmtId="166" fontId="95" fillId="0" borderId="18" xfId="1" applyFont="1" applyBorder="1" applyAlignment="1">
      <alignment horizontal="center"/>
    </xf>
    <xf numFmtId="0" fontId="96" fillId="0" borderId="0" xfId="0" applyFont="1" applyAlignment="1">
      <alignment horizontal="center" vertical="center" textRotation="88" wrapText="1"/>
    </xf>
    <xf numFmtId="0" fontId="96" fillId="0" borderId="4" xfId="0" applyFont="1" applyBorder="1" applyAlignment="1">
      <alignment horizontal="center" vertical="center" textRotation="88" wrapText="1"/>
    </xf>
    <xf numFmtId="166" fontId="95" fillId="0" borderId="7" xfId="1" applyFont="1" applyBorder="1" applyAlignment="1">
      <alignment horizontal="center"/>
    </xf>
    <xf numFmtId="166" fontId="95" fillId="0" borderId="3" xfId="1" applyFont="1" applyBorder="1" applyAlignment="1">
      <alignment horizontal="center"/>
    </xf>
    <xf numFmtId="166" fontId="95" fillId="0" borderId="22" xfId="1" applyFont="1" applyBorder="1" applyAlignment="1">
      <alignment horizontal="center"/>
    </xf>
    <xf numFmtId="166" fontId="95" fillId="0" borderId="29" xfId="1" applyFont="1" applyBorder="1" applyAlignment="1">
      <alignment horizontal="center" vertical="center"/>
    </xf>
    <xf numFmtId="166" fontId="95" fillId="0" borderId="21" xfId="1" applyFont="1" applyBorder="1" applyAlignment="1">
      <alignment horizontal="center" vertical="center"/>
    </xf>
    <xf numFmtId="166" fontId="89" fillId="0" borderId="1" xfId="1" applyFont="1" applyBorder="1" applyAlignment="1">
      <alignment horizontal="center"/>
    </xf>
    <xf numFmtId="166" fontId="89" fillId="0" borderId="0" xfId="1" applyFont="1" applyBorder="1" applyAlignment="1">
      <alignment horizontal="center"/>
    </xf>
    <xf numFmtId="166" fontId="95" fillId="0" borderId="27" xfId="1" applyFont="1" applyBorder="1" applyAlignment="1">
      <alignment horizontal="center" vertical="center"/>
    </xf>
    <xf numFmtId="0" fontId="80" fillId="0" borderId="3" xfId="0" applyFont="1" applyBorder="1" applyAlignment="1">
      <alignment horizontal="center" vertical="center" wrapText="1"/>
    </xf>
    <xf numFmtId="0" fontId="80" fillId="0" borderId="22" xfId="0" applyFont="1" applyBorder="1" applyAlignment="1">
      <alignment horizontal="center" vertical="center" wrapText="1"/>
    </xf>
    <xf numFmtId="0" fontId="80" fillId="0" borderId="0" xfId="0" applyFont="1" applyAlignment="1">
      <alignment horizontal="center" vertical="center" wrapText="1"/>
    </xf>
    <xf numFmtId="0" fontId="80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 wrapText="1"/>
    </xf>
    <xf numFmtId="3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3" fontId="6" fillId="0" borderId="0" xfId="0" applyNumberFormat="1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3" fontId="6" fillId="0" borderId="2" xfId="0" applyNumberFormat="1" applyFont="1" applyBorder="1" applyAlignment="1">
      <alignment horizontal="center" wrapText="1"/>
    </xf>
    <xf numFmtId="3" fontId="6" fillId="0" borderId="2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98" fillId="0" borderId="7" xfId="0" applyFont="1" applyBorder="1" applyAlignment="1">
      <alignment horizontal="center" vertical="center" wrapText="1"/>
    </xf>
    <xf numFmtId="0" fontId="98" fillId="0" borderId="3" xfId="0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 wrapText="1"/>
    </xf>
    <xf numFmtId="0" fontId="98" fillId="0" borderId="0" xfId="0" applyFont="1" applyAlignment="1">
      <alignment horizontal="center" vertical="center" wrapText="1"/>
    </xf>
    <xf numFmtId="0" fontId="98" fillId="0" borderId="11" xfId="0" applyFont="1" applyBorder="1" applyAlignment="1">
      <alignment horizontal="center" vertical="center" wrapText="1"/>
    </xf>
    <xf numFmtId="0" fontId="98" fillId="0" borderId="2" xfId="0" applyFont="1" applyBorder="1" applyAlignment="1">
      <alignment horizontal="center" vertical="center" wrapText="1"/>
    </xf>
    <xf numFmtId="0" fontId="98" fillId="0" borderId="22" xfId="0" applyFont="1" applyBorder="1" applyAlignment="1">
      <alignment horizontal="center" vertical="center" wrapText="1"/>
    </xf>
    <xf numFmtId="0" fontId="98" fillId="0" borderId="17" xfId="0" applyFont="1" applyBorder="1" applyAlignment="1">
      <alignment horizontal="center" vertical="center" wrapText="1"/>
    </xf>
    <xf numFmtId="0" fontId="98" fillId="0" borderId="18" xfId="0" applyFont="1" applyBorder="1" applyAlignment="1">
      <alignment horizontal="center" vertical="center" wrapText="1"/>
    </xf>
    <xf numFmtId="0" fontId="98" fillId="0" borderId="7" xfId="0" applyFont="1" applyBorder="1" applyAlignment="1">
      <alignment horizontal="center" wrapText="1"/>
    </xf>
    <xf numFmtId="0" fontId="98" fillId="0" borderId="3" xfId="0" applyFont="1" applyBorder="1" applyAlignment="1">
      <alignment horizontal="center" wrapText="1"/>
    </xf>
    <xf numFmtId="0" fontId="98" fillId="0" borderId="22" xfId="0" applyFont="1" applyBorder="1" applyAlignment="1">
      <alignment horizontal="center" wrapText="1"/>
    </xf>
    <xf numFmtId="0" fontId="98" fillId="0" borderId="1" xfId="0" applyFont="1" applyBorder="1" applyAlignment="1">
      <alignment horizontal="center" wrapText="1"/>
    </xf>
    <xf numFmtId="0" fontId="98" fillId="0" borderId="0" xfId="0" applyFont="1" applyAlignment="1">
      <alignment horizontal="center" wrapText="1"/>
    </xf>
    <xf numFmtId="0" fontId="98" fillId="0" borderId="17" xfId="0" applyFont="1" applyBorder="1" applyAlignment="1">
      <alignment horizontal="center" wrapText="1"/>
    </xf>
    <xf numFmtId="0" fontId="98" fillId="0" borderId="11" xfId="0" applyFont="1" applyBorder="1" applyAlignment="1">
      <alignment horizontal="center" wrapText="1"/>
    </xf>
    <xf numFmtId="0" fontId="98" fillId="0" borderId="2" xfId="0" applyFont="1" applyBorder="1" applyAlignment="1">
      <alignment horizontal="center" wrapText="1"/>
    </xf>
    <xf numFmtId="0" fontId="98" fillId="0" borderId="18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4" fillId="0" borderId="11" xfId="0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4" fillId="0" borderId="1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169" fontId="45" fillId="0" borderId="46" xfId="0" applyNumberFormat="1" applyFont="1" applyBorder="1" applyAlignment="1">
      <alignment horizontal="center"/>
    </xf>
    <xf numFmtId="169" fontId="45" fillId="0" borderId="36" xfId="0" applyNumberFormat="1" applyFont="1" applyBorder="1" applyAlignment="1">
      <alignment horizontal="center"/>
    </xf>
    <xf numFmtId="169" fontId="45" fillId="0" borderId="42" xfId="0" applyNumberFormat="1" applyFont="1" applyBorder="1" applyAlignment="1">
      <alignment horizontal="center"/>
    </xf>
    <xf numFmtId="0" fontId="45" fillId="0" borderId="46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167" fontId="45" fillId="0" borderId="46" xfId="0" applyNumberFormat="1" applyFont="1" applyBorder="1" applyAlignment="1">
      <alignment horizontal="center"/>
    </xf>
    <xf numFmtId="167" fontId="45" fillId="0" borderId="36" xfId="0" applyNumberFormat="1" applyFont="1" applyBorder="1" applyAlignment="1">
      <alignment horizontal="center"/>
    </xf>
    <xf numFmtId="167" fontId="45" fillId="0" borderId="42" xfId="0" applyNumberFormat="1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169" fontId="45" fillId="0" borderId="64" xfId="0" applyNumberFormat="1" applyFont="1" applyBorder="1" applyAlignment="1">
      <alignment horizontal="center"/>
    </xf>
    <xf numFmtId="169" fontId="45" fillId="0" borderId="45" xfId="0" applyNumberFormat="1" applyFont="1" applyBorder="1" applyAlignment="1">
      <alignment horizontal="center"/>
    </xf>
    <xf numFmtId="169" fontId="45" fillId="0" borderId="65" xfId="0" applyNumberFormat="1" applyFont="1" applyBorder="1" applyAlignment="1">
      <alignment horizontal="center"/>
    </xf>
    <xf numFmtId="0" fontId="45" fillId="0" borderId="64" xfId="0" applyFont="1" applyBorder="1" applyAlignment="1">
      <alignment horizontal="center"/>
    </xf>
    <xf numFmtId="0" fontId="45" fillId="0" borderId="65" xfId="0" applyFont="1" applyBorder="1" applyAlignment="1">
      <alignment horizontal="center"/>
    </xf>
    <xf numFmtId="167" fontId="45" fillId="0" borderId="64" xfId="0" applyNumberFormat="1" applyFont="1" applyBorder="1" applyAlignment="1">
      <alignment horizontal="center"/>
    </xf>
    <xf numFmtId="167" fontId="45" fillId="0" borderId="45" xfId="0" applyNumberFormat="1" applyFont="1" applyBorder="1" applyAlignment="1">
      <alignment horizontal="center"/>
    </xf>
    <xf numFmtId="167" fontId="45" fillId="0" borderId="65" xfId="0" applyNumberFormat="1" applyFont="1" applyBorder="1" applyAlignment="1">
      <alignment horizontal="center"/>
    </xf>
    <xf numFmtId="0" fontId="45" fillId="0" borderId="45" xfId="0" applyFont="1" applyBorder="1" applyAlignment="1">
      <alignment horizontal="center"/>
    </xf>
    <xf numFmtId="14" fontId="45" fillId="0" borderId="46" xfId="0" applyNumberFormat="1" applyFont="1" applyBorder="1" applyAlignment="1">
      <alignment horizontal="center"/>
    </xf>
    <xf numFmtId="0" fontId="108" fillId="0" borderId="64" xfId="0" applyFont="1" applyBorder="1" applyAlignment="1">
      <alignment horizontal="center"/>
    </xf>
    <xf numFmtId="0" fontId="108" fillId="0" borderId="45" xfId="0" applyFont="1" applyBorder="1" applyAlignment="1">
      <alignment horizontal="center"/>
    </xf>
    <xf numFmtId="0" fontId="108" fillId="0" borderId="65" xfId="0" applyFont="1" applyBorder="1" applyAlignment="1">
      <alignment horizontal="center"/>
    </xf>
    <xf numFmtId="0" fontId="108" fillId="0" borderId="46" xfId="0" applyFont="1" applyBorder="1" applyAlignment="1">
      <alignment horizontal="center"/>
    </xf>
    <xf numFmtId="0" fontId="108" fillId="0" borderId="36" xfId="0" applyFont="1" applyBorder="1" applyAlignment="1">
      <alignment horizontal="center"/>
    </xf>
    <xf numFmtId="0" fontId="108" fillId="0" borderId="42" xfId="0" applyFon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66675</xdr:rowOff>
    </xdr:from>
    <xdr:to>
      <xdr:col>3</xdr:col>
      <xdr:colOff>19050</xdr:colOff>
      <xdr:row>2</xdr:row>
      <xdr:rowOff>85725</xdr:rowOff>
    </xdr:to>
    <xdr:sp macro="" textlink="">
      <xdr:nvSpPr>
        <xdr:cNvPr id="38913" name="WordArt 1">
          <a:extLst>
            <a:ext uri="{FF2B5EF4-FFF2-40B4-BE49-F238E27FC236}">
              <a16:creationId xmlns:a16="http://schemas.microsoft.com/office/drawing/2014/main" id="{00000000-0008-0000-0000-0000019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9075" y="66675"/>
          <a:ext cx="342900" cy="2095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b="1" kern="10" spc="0">
              <a:ln w="9525">
                <a:solidFill>
                  <a:srgbClr val="FF0000"/>
                </a:solidFill>
                <a:round/>
                <a:headEnd/>
                <a:tailEnd/>
              </a:ln>
              <a:solidFill>
                <a:srgbClr val="0000FF"/>
              </a:solidFill>
              <a:effectLst/>
              <a:latin typeface="Arial Black"/>
            </a:rPr>
            <a:t>390</a:t>
          </a:r>
        </a:p>
      </xdr:txBody>
    </xdr:sp>
    <xdr:clientData/>
  </xdr:twoCellAnchor>
  <xdr:twoCellAnchor>
    <xdr:from>
      <xdr:col>18</xdr:col>
      <xdr:colOff>57150</xdr:colOff>
      <xdr:row>0</xdr:row>
      <xdr:rowOff>38100</xdr:rowOff>
    </xdr:from>
    <xdr:to>
      <xdr:col>19</xdr:col>
      <xdr:colOff>85725</xdr:colOff>
      <xdr:row>2</xdr:row>
      <xdr:rowOff>95250</xdr:rowOff>
    </xdr:to>
    <xdr:sp macro="" textlink="">
      <xdr:nvSpPr>
        <xdr:cNvPr id="38914" name="WordArt 2">
          <a:extLst>
            <a:ext uri="{FF2B5EF4-FFF2-40B4-BE49-F238E27FC236}">
              <a16:creationId xmlns:a16="http://schemas.microsoft.com/office/drawing/2014/main" id="{00000000-0008-0000-0000-0000029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62325" y="38100"/>
          <a:ext cx="209550" cy="2476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600" b="1" kern="10" spc="0">
              <a:ln w="9525">
                <a:solidFill>
                  <a:srgbClr val="FF0000"/>
                </a:solidFill>
                <a:round/>
                <a:headEnd/>
                <a:tailEnd/>
              </a:ln>
              <a:noFill/>
              <a:effectLst/>
              <a:latin typeface="Arial Black"/>
            </a:rPr>
            <a:t>20</a:t>
          </a:r>
        </a:p>
      </xdr:txBody>
    </xdr:sp>
    <xdr:clientData/>
  </xdr:twoCellAnchor>
  <xdr:twoCellAnchor>
    <xdr:from>
      <xdr:col>19</xdr:col>
      <xdr:colOff>104775</xdr:colOff>
      <xdr:row>0</xdr:row>
      <xdr:rowOff>47625</xdr:rowOff>
    </xdr:from>
    <xdr:to>
      <xdr:col>20</xdr:col>
      <xdr:colOff>133350</xdr:colOff>
      <xdr:row>2</xdr:row>
      <xdr:rowOff>104775</xdr:rowOff>
    </xdr:to>
    <xdr:sp macro="" textlink="">
      <xdr:nvSpPr>
        <xdr:cNvPr id="38915" name="WordArt 3">
          <a:extLst>
            <a:ext uri="{FF2B5EF4-FFF2-40B4-BE49-F238E27FC236}">
              <a16:creationId xmlns:a16="http://schemas.microsoft.com/office/drawing/2014/main" id="{00000000-0008-0000-0000-0000039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90925" y="47625"/>
          <a:ext cx="209550" cy="2476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600" b="1" kern="10" spc="0">
              <a:ln w="9525">
                <a:solidFill>
                  <a:srgbClr val="FF0000"/>
                </a:solidFill>
                <a:round/>
                <a:headEnd/>
                <a:tailEnd/>
              </a:ln>
              <a:solidFill>
                <a:srgbClr val="0000FF"/>
              </a:solidFill>
              <a:effectLst/>
              <a:latin typeface="Arial Black"/>
            </a:rPr>
            <a:t>23</a:t>
          </a:r>
        </a:p>
      </xdr:txBody>
    </xdr:sp>
    <xdr:clientData/>
  </xdr:twoCellAnchor>
  <xdr:twoCellAnchor>
    <xdr:from>
      <xdr:col>2</xdr:col>
      <xdr:colOff>142875</xdr:colOff>
      <xdr:row>6</xdr:row>
      <xdr:rowOff>0</xdr:rowOff>
    </xdr:from>
    <xdr:to>
      <xdr:col>4</xdr:col>
      <xdr:colOff>9525</xdr:colOff>
      <xdr:row>17</xdr:row>
      <xdr:rowOff>104775</xdr:rowOff>
    </xdr:to>
    <xdr:sp macro="" textlink="">
      <xdr:nvSpPr>
        <xdr:cNvPr id="39212" name="AutoShape 6">
          <a:extLst>
            <a:ext uri="{FF2B5EF4-FFF2-40B4-BE49-F238E27FC236}">
              <a16:creationId xmlns:a16="http://schemas.microsoft.com/office/drawing/2014/main" id="{00000000-0008-0000-0000-00002C990000}"/>
            </a:ext>
          </a:extLst>
        </xdr:cNvPr>
        <xdr:cNvSpPr>
          <a:spLocks/>
        </xdr:cNvSpPr>
      </xdr:nvSpPr>
      <xdr:spPr bwMode="auto">
        <a:xfrm>
          <a:off x="504825" y="723900"/>
          <a:ext cx="171450" cy="1247775"/>
        </a:xfrm>
        <a:prstGeom prst="leftBracket">
          <a:avLst>
            <a:gd name="adj" fmla="val 60648"/>
          </a:avLst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142875</xdr:colOff>
      <xdr:row>21</xdr:row>
      <xdr:rowOff>19050</xdr:rowOff>
    </xdr:from>
    <xdr:to>
      <xdr:col>26</xdr:col>
      <xdr:colOff>9525</xdr:colOff>
      <xdr:row>21</xdr:row>
      <xdr:rowOff>104775</xdr:rowOff>
    </xdr:to>
    <xdr:sp macro="" textlink="">
      <xdr:nvSpPr>
        <xdr:cNvPr id="39213" name="AutoShape 7">
          <a:extLst>
            <a:ext uri="{FF2B5EF4-FFF2-40B4-BE49-F238E27FC236}">
              <a16:creationId xmlns:a16="http://schemas.microsoft.com/office/drawing/2014/main" id="{00000000-0008-0000-0000-00002D990000}"/>
            </a:ext>
          </a:extLst>
        </xdr:cNvPr>
        <xdr:cNvSpPr>
          <a:spLocks noChangeArrowheads="1"/>
        </xdr:cNvSpPr>
      </xdr:nvSpPr>
      <xdr:spPr bwMode="auto">
        <a:xfrm rot="5400000">
          <a:off x="4791075" y="2286000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38100</xdr:colOff>
      <xdr:row>23</xdr:row>
      <xdr:rowOff>9525</xdr:rowOff>
    </xdr:from>
    <xdr:to>
      <xdr:col>13</xdr:col>
      <xdr:colOff>85725</xdr:colOff>
      <xdr:row>23</xdr:row>
      <xdr:rowOff>95250</xdr:rowOff>
    </xdr:to>
    <xdr:sp macro="" textlink="">
      <xdr:nvSpPr>
        <xdr:cNvPr id="39214" name="AutoShape 8">
          <a:extLst>
            <a:ext uri="{FF2B5EF4-FFF2-40B4-BE49-F238E27FC236}">
              <a16:creationId xmlns:a16="http://schemas.microsoft.com/office/drawing/2014/main" id="{00000000-0008-0000-0000-00002E990000}"/>
            </a:ext>
          </a:extLst>
        </xdr:cNvPr>
        <xdr:cNvSpPr>
          <a:spLocks noChangeArrowheads="1"/>
        </xdr:cNvSpPr>
      </xdr:nvSpPr>
      <xdr:spPr bwMode="auto">
        <a:xfrm rot="5400000">
          <a:off x="2343150" y="2524125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123825</xdr:colOff>
      <xdr:row>24</xdr:row>
      <xdr:rowOff>19050</xdr:rowOff>
    </xdr:from>
    <xdr:to>
      <xdr:col>20</xdr:col>
      <xdr:colOff>171450</xdr:colOff>
      <xdr:row>24</xdr:row>
      <xdr:rowOff>104775</xdr:rowOff>
    </xdr:to>
    <xdr:sp macro="" textlink="">
      <xdr:nvSpPr>
        <xdr:cNvPr id="39215" name="AutoShape 9">
          <a:extLst>
            <a:ext uri="{FF2B5EF4-FFF2-40B4-BE49-F238E27FC236}">
              <a16:creationId xmlns:a16="http://schemas.microsoft.com/office/drawing/2014/main" id="{00000000-0008-0000-0000-00002F990000}"/>
            </a:ext>
          </a:extLst>
        </xdr:cNvPr>
        <xdr:cNvSpPr>
          <a:spLocks noChangeArrowheads="1"/>
        </xdr:cNvSpPr>
      </xdr:nvSpPr>
      <xdr:spPr bwMode="auto">
        <a:xfrm rot="5400000">
          <a:off x="3867150" y="2657475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19050</xdr:colOff>
      <xdr:row>27</xdr:row>
      <xdr:rowOff>0</xdr:rowOff>
    </xdr:from>
    <xdr:to>
      <xdr:col>26</xdr:col>
      <xdr:colOff>95250</xdr:colOff>
      <xdr:row>30</xdr:row>
      <xdr:rowOff>19050</xdr:rowOff>
    </xdr:to>
    <xdr:sp macro="" textlink="">
      <xdr:nvSpPr>
        <xdr:cNvPr id="39216" name="AutoShape 10">
          <a:extLst>
            <a:ext uri="{FF2B5EF4-FFF2-40B4-BE49-F238E27FC236}">
              <a16:creationId xmlns:a16="http://schemas.microsoft.com/office/drawing/2014/main" id="{00000000-0008-0000-0000-000030990000}"/>
            </a:ext>
          </a:extLst>
        </xdr:cNvPr>
        <xdr:cNvSpPr>
          <a:spLocks/>
        </xdr:cNvSpPr>
      </xdr:nvSpPr>
      <xdr:spPr bwMode="auto">
        <a:xfrm>
          <a:off x="4867275" y="2819400"/>
          <a:ext cx="76200" cy="419100"/>
        </a:xfrm>
        <a:prstGeom prst="rightBrace">
          <a:avLst>
            <a:gd name="adj1" fmla="val 4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68</xdr:row>
      <xdr:rowOff>19050</xdr:rowOff>
    </xdr:from>
    <xdr:to>
      <xdr:col>13</xdr:col>
      <xdr:colOff>38100</xdr:colOff>
      <xdr:row>68</xdr:row>
      <xdr:rowOff>104775</xdr:rowOff>
    </xdr:to>
    <xdr:sp macro="" textlink="">
      <xdr:nvSpPr>
        <xdr:cNvPr id="39217" name="AutoShape 11">
          <a:extLst>
            <a:ext uri="{FF2B5EF4-FFF2-40B4-BE49-F238E27FC236}">
              <a16:creationId xmlns:a16="http://schemas.microsoft.com/office/drawing/2014/main" id="{00000000-0008-0000-0000-000031990000}"/>
            </a:ext>
          </a:extLst>
        </xdr:cNvPr>
        <xdr:cNvSpPr>
          <a:spLocks noChangeArrowheads="1"/>
        </xdr:cNvSpPr>
      </xdr:nvSpPr>
      <xdr:spPr bwMode="auto">
        <a:xfrm rot="5400000">
          <a:off x="2295525" y="8467725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57150</xdr:colOff>
      <xdr:row>70</xdr:row>
      <xdr:rowOff>28575</xdr:rowOff>
    </xdr:from>
    <xdr:to>
      <xdr:col>26</xdr:col>
      <xdr:colOff>104775</xdr:colOff>
      <xdr:row>70</xdr:row>
      <xdr:rowOff>114300</xdr:rowOff>
    </xdr:to>
    <xdr:sp macro="" textlink="">
      <xdr:nvSpPr>
        <xdr:cNvPr id="39218" name="AutoShape 12">
          <a:extLst>
            <a:ext uri="{FF2B5EF4-FFF2-40B4-BE49-F238E27FC236}">
              <a16:creationId xmlns:a16="http://schemas.microsoft.com/office/drawing/2014/main" id="{00000000-0008-0000-0000-000032990000}"/>
            </a:ext>
          </a:extLst>
        </xdr:cNvPr>
        <xdr:cNvSpPr>
          <a:spLocks noChangeArrowheads="1"/>
        </xdr:cNvSpPr>
      </xdr:nvSpPr>
      <xdr:spPr bwMode="auto">
        <a:xfrm rot="5400000">
          <a:off x="4886325" y="8763000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59</xdr:row>
      <xdr:rowOff>28575</xdr:rowOff>
    </xdr:from>
    <xdr:to>
      <xdr:col>24</xdr:col>
      <xdr:colOff>47625</xdr:colOff>
      <xdr:row>59</xdr:row>
      <xdr:rowOff>114300</xdr:rowOff>
    </xdr:to>
    <xdr:sp macro="" textlink="">
      <xdr:nvSpPr>
        <xdr:cNvPr id="39219" name="AutoShape 13">
          <a:extLst>
            <a:ext uri="{FF2B5EF4-FFF2-40B4-BE49-F238E27FC236}">
              <a16:creationId xmlns:a16="http://schemas.microsoft.com/office/drawing/2014/main" id="{00000000-0008-0000-0000-000033990000}"/>
            </a:ext>
          </a:extLst>
        </xdr:cNvPr>
        <xdr:cNvSpPr>
          <a:spLocks noChangeArrowheads="1"/>
        </xdr:cNvSpPr>
      </xdr:nvSpPr>
      <xdr:spPr bwMode="auto">
        <a:xfrm rot="5400000">
          <a:off x="4467225" y="7191375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57150</xdr:colOff>
      <xdr:row>50</xdr:row>
      <xdr:rowOff>19050</xdr:rowOff>
    </xdr:from>
    <xdr:to>
      <xdr:col>24</xdr:col>
      <xdr:colOff>104775</xdr:colOff>
      <xdr:row>50</xdr:row>
      <xdr:rowOff>104775</xdr:rowOff>
    </xdr:to>
    <xdr:sp macro="" textlink="">
      <xdr:nvSpPr>
        <xdr:cNvPr id="39220" name="AutoShape 14">
          <a:extLst>
            <a:ext uri="{FF2B5EF4-FFF2-40B4-BE49-F238E27FC236}">
              <a16:creationId xmlns:a16="http://schemas.microsoft.com/office/drawing/2014/main" id="{00000000-0008-0000-0000-000034990000}"/>
            </a:ext>
          </a:extLst>
        </xdr:cNvPr>
        <xdr:cNvSpPr>
          <a:spLocks noChangeArrowheads="1"/>
        </xdr:cNvSpPr>
      </xdr:nvSpPr>
      <xdr:spPr bwMode="auto">
        <a:xfrm rot="5400000">
          <a:off x="4524375" y="5895975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23</xdr:col>
      <xdr:colOff>171450</xdr:colOff>
      <xdr:row>29</xdr:row>
      <xdr:rowOff>57150</xdr:rowOff>
    </xdr:from>
    <xdr:to>
      <xdr:col>24</xdr:col>
      <xdr:colOff>133350</xdr:colOff>
      <xdr:row>32</xdr:row>
      <xdr:rowOff>28575</xdr:rowOff>
    </xdr:to>
    <xdr:pic>
      <xdr:nvPicPr>
        <xdr:cNvPr id="39221" name="Picture 56" descr="MCWB01114_0000[1]">
          <a:extLst>
            <a:ext uri="{FF2B5EF4-FFF2-40B4-BE49-F238E27FC236}">
              <a16:creationId xmlns:a16="http://schemas.microsoft.com/office/drawing/2014/main" id="{00000000-0008-0000-0000-000035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0" y="3152775"/>
          <a:ext cx="142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22</xdr:col>
      <xdr:colOff>95250</xdr:colOff>
      <xdr:row>76</xdr:row>
      <xdr:rowOff>19050</xdr:rowOff>
    </xdr:from>
    <xdr:to>
      <xdr:col>22</xdr:col>
      <xdr:colOff>142875</xdr:colOff>
      <xdr:row>76</xdr:row>
      <xdr:rowOff>104775</xdr:rowOff>
    </xdr:to>
    <xdr:sp macro="" textlink="">
      <xdr:nvSpPr>
        <xdr:cNvPr id="39222" name="AutoShape 68">
          <a:extLst>
            <a:ext uri="{FF2B5EF4-FFF2-40B4-BE49-F238E27FC236}">
              <a16:creationId xmlns:a16="http://schemas.microsoft.com/office/drawing/2014/main" id="{00000000-0008-0000-0000-000036990000}"/>
            </a:ext>
          </a:extLst>
        </xdr:cNvPr>
        <xdr:cNvSpPr>
          <a:spLocks noChangeArrowheads="1"/>
        </xdr:cNvSpPr>
      </xdr:nvSpPr>
      <xdr:spPr bwMode="auto">
        <a:xfrm rot="5400000">
          <a:off x="4200525" y="9572625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95250</xdr:colOff>
      <xdr:row>78</xdr:row>
      <xdr:rowOff>19050</xdr:rowOff>
    </xdr:from>
    <xdr:to>
      <xdr:col>22</xdr:col>
      <xdr:colOff>142875</xdr:colOff>
      <xdr:row>78</xdr:row>
      <xdr:rowOff>104775</xdr:rowOff>
    </xdr:to>
    <xdr:sp macro="" textlink="">
      <xdr:nvSpPr>
        <xdr:cNvPr id="39223" name="AutoShape 69">
          <a:extLst>
            <a:ext uri="{FF2B5EF4-FFF2-40B4-BE49-F238E27FC236}">
              <a16:creationId xmlns:a16="http://schemas.microsoft.com/office/drawing/2014/main" id="{00000000-0008-0000-0000-000037990000}"/>
            </a:ext>
          </a:extLst>
        </xdr:cNvPr>
        <xdr:cNvSpPr>
          <a:spLocks noChangeArrowheads="1"/>
        </xdr:cNvSpPr>
      </xdr:nvSpPr>
      <xdr:spPr bwMode="auto">
        <a:xfrm rot="5400000">
          <a:off x="4200525" y="9858375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95250</xdr:colOff>
      <xdr:row>88</xdr:row>
      <xdr:rowOff>76200</xdr:rowOff>
    </xdr:from>
    <xdr:to>
      <xdr:col>25</xdr:col>
      <xdr:colOff>142875</xdr:colOff>
      <xdr:row>89</xdr:row>
      <xdr:rowOff>19050</xdr:rowOff>
    </xdr:to>
    <xdr:sp macro="" textlink="">
      <xdr:nvSpPr>
        <xdr:cNvPr id="39224" name="AutoShape 71">
          <a:extLst>
            <a:ext uri="{FF2B5EF4-FFF2-40B4-BE49-F238E27FC236}">
              <a16:creationId xmlns:a16="http://schemas.microsoft.com/office/drawing/2014/main" id="{00000000-0008-0000-0000-000038990000}"/>
            </a:ext>
          </a:extLst>
        </xdr:cNvPr>
        <xdr:cNvSpPr>
          <a:spLocks noChangeArrowheads="1"/>
        </xdr:cNvSpPr>
      </xdr:nvSpPr>
      <xdr:spPr bwMode="auto">
        <a:xfrm rot="5400000">
          <a:off x="4743450" y="11401425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161925</xdr:colOff>
      <xdr:row>98</xdr:row>
      <xdr:rowOff>47625</xdr:rowOff>
    </xdr:from>
    <xdr:to>
      <xdr:col>26</xdr:col>
      <xdr:colOff>28575</xdr:colOff>
      <xdr:row>98</xdr:row>
      <xdr:rowOff>133350</xdr:rowOff>
    </xdr:to>
    <xdr:sp macro="" textlink="">
      <xdr:nvSpPr>
        <xdr:cNvPr id="39225" name="AutoShape 72">
          <a:extLst>
            <a:ext uri="{FF2B5EF4-FFF2-40B4-BE49-F238E27FC236}">
              <a16:creationId xmlns:a16="http://schemas.microsoft.com/office/drawing/2014/main" id="{00000000-0008-0000-0000-000039990000}"/>
            </a:ext>
          </a:extLst>
        </xdr:cNvPr>
        <xdr:cNvSpPr>
          <a:spLocks noChangeArrowheads="1"/>
        </xdr:cNvSpPr>
      </xdr:nvSpPr>
      <xdr:spPr bwMode="auto">
        <a:xfrm rot="5400000">
          <a:off x="4810125" y="12801600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161925</xdr:colOff>
      <xdr:row>106</xdr:row>
      <xdr:rowOff>57150</xdr:rowOff>
    </xdr:from>
    <xdr:to>
      <xdr:col>26</xdr:col>
      <xdr:colOff>28575</xdr:colOff>
      <xdr:row>107</xdr:row>
      <xdr:rowOff>0</xdr:rowOff>
    </xdr:to>
    <xdr:sp macro="" textlink="">
      <xdr:nvSpPr>
        <xdr:cNvPr id="39226" name="AutoShape 73">
          <a:extLst>
            <a:ext uri="{FF2B5EF4-FFF2-40B4-BE49-F238E27FC236}">
              <a16:creationId xmlns:a16="http://schemas.microsoft.com/office/drawing/2014/main" id="{00000000-0008-0000-0000-00003A990000}"/>
            </a:ext>
          </a:extLst>
        </xdr:cNvPr>
        <xdr:cNvSpPr>
          <a:spLocks noChangeArrowheads="1"/>
        </xdr:cNvSpPr>
      </xdr:nvSpPr>
      <xdr:spPr bwMode="auto">
        <a:xfrm rot="5400000">
          <a:off x="4810125" y="13954125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171450</xdr:colOff>
      <xdr:row>114</xdr:row>
      <xdr:rowOff>38100</xdr:rowOff>
    </xdr:from>
    <xdr:to>
      <xdr:col>26</xdr:col>
      <xdr:colOff>38100</xdr:colOff>
      <xdr:row>114</xdr:row>
      <xdr:rowOff>123825</xdr:rowOff>
    </xdr:to>
    <xdr:sp macro="" textlink="">
      <xdr:nvSpPr>
        <xdr:cNvPr id="39227" name="AutoShape 76">
          <a:extLst>
            <a:ext uri="{FF2B5EF4-FFF2-40B4-BE49-F238E27FC236}">
              <a16:creationId xmlns:a16="http://schemas.microsoft.com/office/drawing/2014/main" id="{00000000-0008-0000-0000-00003B990000}"/>
            </a:ext>
          </a:extLst>
        </xdr:cNvPr>
        <xdr:cNvSpPr>
          <a:spLocks noChangeArrowheads="1"/>
        </xdr:cNvSpPr>
      </xdr:nvSpPr>
      <xdr:spPr bwMode="auto">
        <a:xfrm rot="5400000">
          <a:off x="4819650" y="15078075"/>
          <a:ext cx="85725" cy="47625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19050</xdr:colOff>
      <xdr:row>128</xdr:row>
      <xdr:rowOff>85725</xdr:rowOff>
    </xdr:from>
    <xdr:to>
      <xdr:col>3</xdr:col>
      <xdr:colOff>123825</xdr:colOff>
      <xdr:row>131</xdr:row>
      <xdr:rowOff>114300</xdr:rowOff>
    </xdr:to>
    <xdr:sp macro="" textlink="">
      <xdr:nvSpPr>
        <xdr:cNvPr id="39228" name="AutoShape 79">
          <a:extLst>
            <a:ext uri="{FF2B5EF4-FFF2-40B4-BE49-F238E27FC236}">
              <a16:creationId xmlns:a16="http://schemas.microsoft.com/office/drawing/2014/main" id="{00000000-0008-0000-0000-00003C990000}"/>
            </a:ext>
          </a:extLst>
        </xdr:cNvPr>
        <xdr:cNvSpPr>
          <a:spLocks noChangeArrowheads="1"/>
        </xdr:cNvSpPr>
      </xdr:nvSpPr>
      <xdr:spPr bwMode="auto">
        <a:xfrm rot="5400000">
          <a:off x="376238" y="17083087"/>
          <a:ext cx="476250" cy="104775"/>
        </a:xfrm>
        <a:prstGeom prst="triangle">
          <a:avLst>
            <a:gd name="adj" fmla="val 49644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28575</xdr:colOff>
      <xdr:row>132</xdr:row>
      <xdr:rowOff>76200</xdr:rowOff>
    </xdr:from>
    <xdr:to>
      <xdr:col>3</xdr:col>
      <xdr:colOff>142875</xdr:colOff>
      <xdr:row>135</xdr:row>
      <xdr:rowOff>76200</xdr:rowOff>
    </xdr:to>
    <xdr:sp macro="" textlink="">
      <xdr:nvSpPr>
        <xdr:cNvPr id="39229" name="AutoShape 81">
          <a:extLst>
            <a:ext uri="{FF2B5EF4-FFF2-40B4-BE49-F238E27FC236}">
              <a16:creationId xmlns:a16="http://schemas.microsoft.com/office/drawing/2014/main" id="{00000000-0008-0000-0000-00003D990000}"/>
            </a:ext>
          </a:extLst>
        </xdr:cNvPr>
        <xdr:cNvSpPr>
          <a:spLocks noChangeArrowheads="1"/>
        </xdr:cNvSpPr>
      </xdr:nvSpPr>
      <xdr:spPr bwMode="auto">
        <a:xfrm rot="5400000">
          <a:off x="404812" y="17702213"/>
          <a:ext cx="428625" cy="95250"/>
        </a:xfrm>
        <a:prstGeom prst="triangle">
          <a:avLst>
            <a:gd name="adj" fmla="val 49644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28575</xdr:colOff>
      <xdr:row>135</xdr:row>
      <xdr:rowOff>0</xdr:rowOff>
    </xdr:from>
    <xdr:to>
      <xdr:col>10</xdr:col>
      <xdr:colOff>104775</xdr:colOff>
      <xdr:row>136</xdr:row>
      <xdr:rowOff>123825</xdr:rowOff>
    </xdr:to>
    <xdr:sp macro="" textlink="">
      <xdr:nvSpPr>
        <xdr:cNvPr id="39230" name="AutoShape 82">
          <a:extLst>
            <a:ext uri="{FF2B5EF4-FFF2-40B4-BE49-F238E27FC236}">
              <a16:creationId xmlns:a16="http://schemas.microsoft.com/office/drawing/2014/main" id="{00000000-0008-0000-0000-00003E990000}"/>
            </a:ext>
          </a:extLst>
        </xdr:cNvPr>
        <xdr:cNvSpPr>
          <a:spLocks noChangeArrowheads="1"/>
        </xdr:cNvSpPr>
      </xdr:nvSpPr>
      <xdr:spPr bwMode="auto">
        <a:xfrm rot="5400000">
          <a:off x="1714500" y="17983200"/>
          <a:ext cx="266700" cy="76200"/>
        </a:xfrm>
        <a:prstGeom prst="triangle">
          <a:avLst>
            <a:gd name="adj" fmla="val 49644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9525</xdr:colOff>
      <xdr:row>136</xdr:row>
      <xdr:rowOff>19050</xdr:rowOff>
    </xdr:from>
    <xdr:to>
      <xdr:col>29</xdr:col>
      <xdr:colOff>9525</xdr:colOff>
      <xdr:row>136</xdr:row>
      <xdr:rowOff>123825</xdr:rowOff>
    </xdr:to>
    <xdr:sp macro="" textlink="">
      <xdr:nvSpPr>
        <xdr:cNvPr id="39231" name="AutoShape 83">
          <a:extLst>
            <a:ext uri="{FF2B5EF4-FFF2-40B4-BE49-F238E27FC236}">
              <a16:creationId xmlns:a16="http://schemas.microsoft.com/office/drawing/2014/main" id="{00000000-0008-0000-0000-00003F990000}"/>
            </a:ext>
          </a:extLst>
        </xdr:cNvPr>
        <xdr:cNvSpPr>
          <a:spLocks noChangeArrowheads="1"/>
        </xdr:cNvSpPr>
      </xdr:nvSpPr>
      <xdr:spPr bwMode="auto">
        <a:xfrm>
          <a:off x="5038725" y="18049875"/>
          <a:ext cx="409575" cy="1047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77</xdr:row>
      <xdr:rowOff>104775</xdr:rowOff>
    </xdr:from>
    <xdr:to>
      <xdr:col>3</xdr:col>
      <xdr:colOff>152400</xdr:colOff>
      <xdr:row>96</xdr:row>
      <xdr:rowOff>28575</xdr:rowOff>
    </xdr:to>
    <xdr:sp macro="" textlink="">
      <xdr:nvSpPr>
        <xdr:cNvPr id="39232" name="AutoShape 84">
          <a:extLst>
            <a:ext uri="{FF2B5EF4-FFF2-40B4-BE49-F238E27FC236}">
              <a16:creationId xmlns:a16="http://schemas.microsoft.com/office/drawing/2014/main" id="{00000000-0008-0000-0000-000040990000}"/>
            </a:ext>
          </a:extLst>
        </xdr:cNvPr>
        <xdr:cNvSpPr>
          <a:spLocks noChangeArrowheads="1"/>
        </xdr:cNvSpPr>
      </xdr:nvSpPr>
      <xdr:spPr bwMode="auto">
        <a:xfrm>
          <a:off x="28575" y="9782175"/>
          <a:ext cx="638175" cy="26955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15</xdr:row>
          <xdr:rowOff>76200</xdr:rowOff>
        </xdr:from>
        <xdr:to>
          <xdr:col>28</xdr:col>
          <xdr:colOff>95250</xdr:colOff>
          <xdr:row>17</xdr:row>
          <xdr:rowOff>47625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0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95250</xdr:colOff>
          <xdr:row>15</xdr:row>
          <xdr:rowOff>76200</xdr:rowOff>
        </xdr:from>
        <xdr:to>
          <xdr:col>32</xdr:col>
          <xdr:colOff>38100</xdr:colOff>
          <xdr:row>17</xdr:row>
          <xdr:rowOff>47625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0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49</xdr:row>
          <xdr:rowOff>104775</xdr:rowOff>
        </xdr:from>
        <xdr:to>
          <xdr:col>26</xdr:col>
          <xdr:colOff>114300</xdr:colOff>
          <xdr:row>51</xdr:row>
          <xdr:rowOff>38100</xdr:rowOff>
        </xdr:to>
        <xdr:sp macro="" textlink="">
          <xdr:nvSpPr>
            <xdr:cNvPr id="38928" name="Check Box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0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33</xdr:row>
          <xdr:rowOff>85725</xdr:rowOff>
        </xdr:from>
        <xdr:to>
          <xdr:col>26</xdr:col>
          <xdr:colOff>28575</xdr:colOff>
          <xdr:row>35</xdr:row>
          <xdr:rowOff>28575</xdr:rowOff>
        </xdr:to>
        <xdr:sp macro="" textlink="">
          <xdr:nvSpPr>
            <xdr:cNvPr id="38929" name="Check Box 17" hidden="1">
              <a:extLst>
                <a:ext uri="{63B3BB69-23CF-44E3-9099-C40C66FF867C}">
                  <a14:compatExt spid="_x0000_s38929"/>
                </a:ext>
                <a:ext uri="{FF2B5EF4-FFF2-40B4-BE49-F238E27FC236}">
                  <a16:creationId xmlns:a16="http://schemas.microsoft.com/office/drawing/2014/main" id="{00000000-0008-0000-0000-00001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35</xdr:row>
          <xdr:rowOff>123825</xdr:rowOff>
        </xdr:from>
        <xdr:to>
          <xdr:col>26</xdr:col>
          <xdr:colOff>28575</xdr:colOff>
          <xdr:row>37</xdr:row>
          <xdr:rowOff>38100</xdr:rowOff>
        </xdr:to>
        <xdr:sp macro="" textlink="">
          <xdr:nvSpPr>
            <xdr:cNvPr id="38930" name="Check Box 18" hidden="1">
              <a:extLst>
                <a:ext uri="{63B3BB69-23CF-44E3-9099-C40C66FF867C}">
                  <a14:compatExt spid="_x0000_s38930"/>
                </a:ext>
                <a:ext uri="{FF2B5EF4-FFF2-40B4-BE49-F238E27FC236}">
                  <a16:creationId xmlns:a16="http://schemas.microsoft.com/office/drawing/2014/main" id="{00000000-0008-0000-0000-00001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38</xdr:row>
          <xdr:rowOff>123825</xdr:rowOff>
        </xdr:from>
        <xdr:to>
          <xdr:col>26</xdr:col>
          <xdr:colOff>28575</xdr:colOff>
          <xdr:row>40</xdr:row>
          <xdr:rowOff>38100</xdr:rowOff>
        </xdr:to>
        <xdr:sp macro="" textlink="">
          <xdr:nvSpPr>
            <xdr:cNvPr id="38931" name="Check Box 19" hidden="1">
              <a:extLst>
                <a:ext uri="{63B3BB69-23CF-44E3-9099-C40C66FF867C}">
                  <a14:compatExt spid="_x0000_s38931"/>
                </a:ext>
                <a:ext uri="{FF2B5EF4-FFF2-40B4-BE49-F238E27FC236}">
                  <a16:creationId xmlns:a16="http://schemas.microsoft.com/office/drawing/2014/main" id="{00000000-0008-0000-0000-00001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36</xdr:row>
          <xdr:rowOff>123825</xdr:rowOff>
        </xdr:from>
        <xdr:to>
          <xdr:col>26</xdr:col>
          <xdr:colOff>28575</xdr:colOff>
          <xdr:row>38</xdr:row>
          <xdr:rowOff>38100</xdr:rowOff>
        </xdr:to>
        <xdr:sp macro="" textlink="">
          <xdr:nvSpPr>
            <xdr:cNvPr id="38932" name="Check Box 20" hidden="1">
              <a:extLst>
                <a:ext uri="{63B3BB69-23CF-44E3-9099-C40C66FF867C}">
                  <a14:compatExt spid="_x0000_s38932"/>
                </a:ext>
                <a:ext uri="{FF2B5EF4-FFF2-40B4-BE49-F238E27FC236}">
                  <a16:creationId xmlns:a16="http://schemas.microsoft.com/office/drawing/2014/main" id="{00000000-0008-0000-0000-00001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34</xdr:row>
          <xdr:rowOff>123825</xdr:rowOff>
        </xdr:from>
        <xdr:to>
          <xdr:col>26</xdr:col>
          <xdr:colOff>28575</xdr:colOff>
          <xdr:row>36</xdr:row>
          <xdr:rowOff>38100</xdr:rowOff>
        </xdr:to>
        <xdr:sp macro="" textlink="">
          <xdr:nvSpPr>
            <xdr:cNvPr id="38933" name="Check Box 21" hidden="1">
              <a:extLst>
                <a:ext uri="{63B3BB69-23CF-44E3-9099-C40C66FF867C}">
                  <a14:compatExt spid="_x0000_s38933"/>
                </a:ext>
                <a:ext uri="{FF2B5EF4-FFF2-40B4-BE49-F238E27FC236}">
                  <a16:creationId xmlns:a16="http://schemas.microsoft.com/office/drawing/2014/main" id="{00000000-0008-0000-0000-00001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37</xdr:row>
          <xdr:rowOff>123825</xdr:rowOff>
        </xdr:from>
        <xdr:to>
          <xdr:col>26</xdr:col>
          <xdr:colOff>28575</xdr:colOff>
          <xdr:row>39</xdr:row>
          <xdr:rowOff>38100</xdr:rowOff>
        </xdr:to>
        <xdr:sp macro="" textlink="">
          <xdr:nvSpPr>
            <xdr:cNvPr id="38934" name="Check Box 22" hidden="1">
              <a:extLst>
                <a:ext uri="{63B3BB69-23CF-44E3-9099-C40C66FF867C}">
                  <a14:compatExt spid="_x0000_s38934"/>
                </a:ext>
                <a:ext uri="{FF2B5EF4-FFF2-40B4-BE49-F238E27FC236}">
                  <a16:creationId xmlns:a16="http://schemas.microsoft.com/office/drawing/2014/main" id="{00000000-0008-0000-0000-00001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74</xdr:row>
          <xdr:rowOff>104775</xdr:rowOff>
        </xdr:from>
        <xdr:to>
          <xdr:col>14</xdr:col>
          <xdr:colOff>161925</xdr:colOff>
          <xdr:row>76</xdr:row>
          <xdr:rowOff>38100</xdr:rowOff>
        </xdr:to>
        <xdr:sp macro="" textlink="">
          <xdr:nvSpPr>
            <xdr:cNvPr id="38970" name="Check Box 58" hidden="1">
              <a:extLst>
                <a:ext uri="{63B3BB69-23CF-44E3-9099-C40C66FF867C}">
                  <a14:compatExt spid="_x0000_s38970"/>
                </a:ext>
                <a:ext uri="{FF2B5EF4-FFF2-40B4-BE49-F238E27FC236}">
                  <a16:creationId xmlns:a16="http://schemas.microsoft.com/office/drawing/2014/main" id="{00000000-0008-0000-0000-00003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74</xdr:row>
          <xdr:rowOff>104775</xdr:rowOff>
        </xdr:from>
        <xdr:to>
          <xdr:col>17</xdr:col>
          <xdr:colOff>76200</xdr:colOff>
          <xdr:row>76</xdr:row>
          <xdr:rowOff>38100</xdr:rowOff>
        </xdr:to>
        <xdr:sp macro="" textlink="">
          <xdr:nvSpPr>
            <xdr:cNvPr id="38971" name="Check Box 59" hidden="1">
              <a:extLst>
                <a:ext uri="{63B3BB69-23CF-44E3-9099-C40C66FF867C}">
                  <a14:compatExt spid="_x0000_s38971"/>
                </a:ext>
                <a:ext uri="{FF2B5EF4-FFF2-40B4-BE49-F238E27FC236}">
                  <a16:creationId xmlns:a16="http://schemas.microsoft.com/office/drawing/2014/main" id="{00000000-0008-0000-0000-00003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74</xdr:row>
          <xdr:rowOff>104775</xdr:rowOff>
        </xdr:from>
        <xdr:to>
          <xdr:col>23</xdr:col>
          <xdr:colOff>114300</xdr:colOff>
          <xdr:row>76</xdr:row>
          <xdr:rowOff>38100</xdr:rowOff>
        </xdr:to>
        <xdr:sp macro="" textlink="">
          <xdr:nvSpPr>
            <xdr:cNvPr id="38972" name="Check Box 60" hidden="1">
              <a:extLst>
                <a:ext uri="{63B3BB69-23CF-44E3-9099-C40C66FF867C}">
                  <a14:compatExt spid="_x0000_s38972"/>
                </a:ext>
                <a:ext uri="{FF2B5EF4-FFF2-40B4-BE49-F238E27FC236}">
                  <a16:creationId xmlns:a16="http://schemas.microsoft.com/office/drawing/2014/main" id="{00000000-0008-0000-0000-00003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74</xdr:row>
          <xdr:rowOff>104775</xdr:rowOff>
        </xdr:from>
        <xdr:to>
          <xdr:col>8</xdr:col>
          <xdr:colOff>133350</xdr:colOff>
          <xdr:row>76</xdr:row>
          <xdr:rowOff>38100</xdr:rowOff>
        </xdr:to>
        <xdr:sp macro="" textlink="">
          <xdr:nvSpPr>
            <xdr:cNvPr id="38973" name="Check Box 61" hidden="1">
              <a:extLst>
                <a:ext uri="{63B3BB69-23CF-44E3-9099-C40C66FF867C}">
                  <a14:compatExt spid="_x0000_s38973"/>
                </a:ext>
                <a:ext uri="{FF2B5EF4-FFF2-40B4-BE49-F238E27FC236}">
                  <a16:creationId xmlns:a16="http://schemas.microsoft.com/office/drawing/2014/main" id="{00000000-0008-0000-0000-00003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85</xdr:row>
          <xdr:rowOff>104775</xdr:rowOff>
        </xdr:from>
        <xdr:to>
          <xdr:col>22</xdr:col>
          <xdr:colOff>104775</xdr:colOff>
          <xdr:row>87</xdr:row>
          <xdr:rowOff>19050</xdr:rowOff>
        </xdr:to>
        <xdr:sp macro="" textlink="">
          <xdr:nvSpPr>
            <xdr:cNvPr id="38974" name="Check Box 62" hidden="1">
              <a:extLst>
                <a:ext uri="{63B3BB69-23CF-44E3-9099-C40C66FF867C}">
                  <a14:compatExt spid="_x0000_s38974"/>
                </a:ext>
                <a:ext uri="{FF2B5EF4-FFF2-40B4-BE49-F238E27FC236}">
                  <a16:creationId xmlns:a16="http://schemas.microsoft.com/office/drawing/2014/main" id="{00000000-0008-0000-0000-00003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85</xdr:row>
          <xdr:rowOff>104775</xdr:rowOff>
        </xdr:from>
        <xdr:to>
          <xdr:col>17</xdr:col>
          <xdr:colOff>66675</xdr:colOff>
          <xdr:row>87</xdr:row>
          <xdr:rowOff>19050</xdr:rowOff>
        </xdr:to>
        <xdr:sp macro="" textlink="">
          <xdr:nvSpPr>
            <xdr:cNvPr id="38975" name="Check Box 63" hidden="1">
              <a:extLst>
                <a:ext uri="{63B3BB69-23CF-44E3-9099-C40C66FF867C}">
                  <a14:compatExt spid="_x0000_s38975"/>
                </a:ext>
                <a:ext uri="{FF2B5EF4-FFF2-40B4-BE49-F238E27FC236}">
                  <a16:creationId xmlns:a16="http://schemas.microsoft.com/office/drawing/2014/main" id="{00000000-0008-0000-0000-00003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94</xdr:row>
          <xdr:rowOff>104775</xdr:rowOff>
        </xdr:from>
        <xdr:to>
          <xdr:col>12</xdr:col>
          <xdr:colOff>95250</xdr:colOff>
          <xdr:row>96</xdr:row>
          <xdr:rowOff>38100</xdr:rowOff>
        </xdr:to>
        <xdr:sp macro="" textlink="">
          <xdr:nvSpPr>
            <xdr:cNvPr id="38976" name="Check Box 64" hidden="1">
              <a:extLst>
                <a:ext uri="{63B3BB69-23CF-44E3-9099-C40C66FF867C}">
                  <a14:compatExt spid="_x0000_s38976"/>
                </a:ext>
                <a:ext uri="{FF2B5EF4-FFF2-40B4-BE49-F238E27FC236}">
                  <a16:creationId xmlns:a16="http://schemas.microsoft.com/office/drawing/2014/main" id="{00000000-0008-0000-0000-00004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95</xdr:row>
          <xdr:rowOff>114300</xdr:rowOff>
        </xdr:from>
        <xdr:to>
          <xdr:col>12</xdr:col>
          <xdr:colOff>95250</xdr:colOff>
          <xdr:row>97</xdr:row>
          <xdr:rowOff>47625</xdr:rowOff>
        </xdr:to>
        <xdr:sp macro="" textlink="">
          <xdr:nvSpPr>
            <xdr:cNvPr id="38977" name="Check Box 65" hidden="1">
              <a:extLst>
                <a:ext uri="{63B3BB69-23CF-44E3-9099-C40C66FF867C}">
                  <a14:compatExt spid="_x0000_s38977"/>
                </a:ext>
                <a:ext uri="{FF2B5EF4-FFF2-40B4-BE49-F238E27FC236}">
                  <a16:creationId xmlns:a16="http://schemas.microsoft.com/office/drawing/2014/main" id="{00000000-0008-0000-0000-00004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94</xdr:row>
          <xdr:rowOff>114300</xdr:rowOff>
        </xdr:from>
        <xdr:to>
          <xdr:col>17</xdr:col>
          <xdr:colOff>76200</xdr:colOff>
          <xdr:row>96</xdr:row>
          <xdr:rowOff>47625</xdr:rowOff>
        </xdr:to>
        <xdr:sp macro="" textlink="">
          <xdr:nvSpPr>
            <xdr:cNvPr id="38978" name="Check Box 66" hidden="1">
              <a:extLst>
                <a:ext uri="{63B3BB69-23CF-44E3-9099-C40C66FF867C}">
                  <a14:compatExt spid="_x0000_s38978"/>
                </a:ext>
                <a:ext uri="{FF2B5EF4-FFF2-40B4-BE49-F238E27FC236}">
                  <a16:creationId xmlns:a16="http://schemas.microsoft.com/office/drawing/2014/main" id="{00000000-0008-0000-0000-00004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95</xdr:row>
          <xdr:rowOff>104775</xdr:rowOff>
        </xdr:from>
        <xdr:to>
          <xdr:col>7</xdr:col>
          <xdr:colOff>114300</xdr:colOff>
          <xdr:row>97</xdr:row>
          <xdr:rowOff>38100</xdr:rowOff>
        </xdr:to>
        <xdr:sp macro="" textlink="">
          <xdr:nvSpPr>
            <xdr:cNvPr id="38979" name="Check Box 67" hidden="1">
              <a:extLst>
                <a:ext uri="{63B3BB69-23CF-44E3-9099-C40C66FF867C}">
                  <a14:compatExt spid="_x0000_s38979"/>
                </a:ext>
                <a:ext uri="{FF2B5EF4-FFF2-40B4-BE49-F238E27FC236}">
                  <a16:creationId xmlns:a16="http://schemas.microsoft.com/office/drawing/2014/main" id="{00000000-0008-0000-0000-00004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77</xdr:row>
          <xdr:rowOff>104775</xdr:rowOff>
        </xdr:from>
        <xdr:to>
          <xdr:col>26</xdr:col>
          <xdr:colOff>95250</xdr:colOff>
          <xdr:row>79</xdr:row>
          <xdr:rowOff>38100</xdr:rowOff>
        </xdr:to>
        <xdr:sp macro="" textlink="">
          <xdr:nvSpPr>
            <xdr:cNvPr id="38982" name="Check Box 70" hidden="1">
              <a:extLst>
                <a:ext uri="{63B3BB69-23CF-44E3-9099-C40C66FF867C}">
                  <a14:compatExt spid="_x0000_s38982"/>
                </a:ext>
                <a:ext uri="{FF2B5EF4-FFF2-40B4-BE49-F238E27FC236}">
                  <a16:creationId xmlns:a16="http://schemas.microsoft.com/office/drawing/2014/main" id="{00000000-0008-0000-0000-00004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112</xdr:row>
          <xdr:rowOff>104775</xdr:rowOff>
        </xdr:from>
        <xdr:to>
          <xdr:col>13</xdr:col>
          <xdr:colOff>95250</xdr:colOff>
          <xdr:row>114</xdr:row>
          <xdr:rowOff>38100</xdr:rowOff>
        </xdr:to>
        <xdr:sp macro="" textlink="">
          <xdr:nvSpPr>
            <xdr:cNvPr id="38986" name="Check Box 74" hidden="1">
              <a:extLst>
                <a:ext uri="{63B3BB69-23CF-44E3-9099-C40C66FF867C}">
                  <a14:compatExt spid="_x0000_s38986"/>
                </a:ext>
                <a:ext uri="{FF2B5EF4-FFF2-40B4-BE49-F238E27FC236}">
                  <a16:creationId xmlns:a16="http://schemas.microsoft.com/office/drawing/2014/main" id="{00000000-0008-0000-0000-00004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112</xdr:row>
          <xdr:rowOff>104775</xdr:rowOff>
        </xdr:from>
        <xdr:to>
          <xdr:col>18</xdr:col>
          <xdr:colOff>85725</xdr:colOff>
          <xdr:row>114</xdr:row>
          <xdr:rowOff>38100</xdr:rowOff>
        </xdr:to>
        <xdr:sp macro="" textlink="">
          <xdr:nvSpPr>
            <xdr:cNvPr id="38987" name="Check Box 75" hidden="1">
              <a:extLst>
                <a:ext uri="{63B3BB69-23CF-44E3-9099-C40C66FF867C}">
                  <a14:compatExt spid="_x0000_s38987"/>
                </a:ext>
                <a:ext uri="{FF2B5EF4-FFF2-40B4-BE49-F238E27FC236}">
                  <a16:creationId xmlns:a16="http://schemas.microsoft.com/office/drawing/2014/main" id="{00000000-0008-0000-0000-00004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120</xdr:row>
          <xdr:rowOff>104775</xdr:rowOff>
        </xdr:from>
        <xdr:to>
          <xdr:col>32</xdr:col>
          <xdr:colOff>114300</xdr:colOff>
          <xdr:row>122</xdr:row>
          <xdr:rowOff>38100</xdr:rowOff>
        </xdr:to>
        <xdr:sp macro="" textlink="">
          <xdr:nvSpPr>
            <xdr:cNvPr id="38989" name="Check Box 77" hidden="1">
              <a:extLst>
                <a:ext uri="{63B3BB69-23CF-44E3-9099-C40C66FF867C}">
                  <a14:compatExt spid="_x0000_s38989"/>
                </a:ext>
                <a:ext uri="{FF2B5EF4-FFF2-40B4-BE49-F238E27FC236}">
                  <a16:creationId xmlns:a16="http://schemas.microsoft.com/office/drawing/2014/main" id="{00000000-0008-0000-0000-00004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120</xdr:row>
          <xdr:rowOff>104775</xdr:rowOff>
        </xdr:from>
        <xdr:to>
          <xdr:col>23</xdr:col>
          <xdr:colOff>114300</xdr:colOff>
          <xdr:row>122</xdr:row>
          <xdr:rowOff>38100</xdr:rowOff>
        </xdr:to>
        <xdr:sp macro="" textlink="">
          <xdr:nvSpPr>
            <xdr:cNvPr id="38990" name="Check Box 78" hidden="1">
              <a:extLst>
                <a:ext uri="{63B3BB69-23CF-44E3-9099-C40C66FF867C}">
                  <a14:compatExt spid="_x0000_s38990"/>
                </a:ext>
                <a:ext uri="{FF2B5EF4-FFF2-40B4-BE49-F238E27FC236}">
                  <a16:creationId xmlns:a16="http://schemas.microsoft.com/office/drawing/2014/main" id="{00000000-0008-0000-0000-00004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132</xdr:row>
          <xdr:rowOff>95250</xdr:rowOff>
        </xdr:from>
        <xdr:to>
          <xdr:col>24</xdr:col>
          <xdr:colOff>104775</xdr:colOff>
          <xdr:row>134</xdr:row>
          <xdr:rowOff>28575</xdr:rowOff>
        </xdr:to>
        <xdr:sp macro="" textlink="">
          <xdr:nvSpPr>
            <xdr:cNvPr id="38992" name="Check Box 80" hidden="1">
              <a:extLst>
                <a:ext uri="{63B3BB69-23CF-44E3-9099-C40C66FF867C}">
                  <a14:compatExt spid="_x0000_s38992"/>
                </a:ext>
                <a:ext uri="{FF2B5EF4-FFF2-40B4-BE49-F238E27FC236}">
                  <a16:creationId xmlns:a16="http://schemas.microsoft.com/office/drawing/2014/main" id="{00000000-0008-0000-0000-00005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115</xdr:row>
          <xdr:rowOff>104775</xdr:rowOff>
        </xdr:from>
        <xdr:to>
          <xdr:col>24</xdr:col>
          <xdr:colOff>123825</xdr:colOff>
          <xdr:row>117</xdr:row>
          <xdr:rowOff>28575</xdr:rowOff>
        </xdr:to>
        <xdr:sp macro="" textlink="">
          <xdr:nvSpPr>
            <xdr:cNvPr id="38993" name="Check Box 81" hidden="1">
              <a:extLst>
                <a:ext uri="{63B3BB69-23CF-44E3-9099-C40C66FF867C}">
                  <a14:compatExt spid="_x0000_s38993"/>
                </a:ext>
                <a:ext uri="{FF2B5EF4-FFF2-40B4-BE49-F238E27FC236}">
                  <a16:creationId xmlns:a16="http://schemas.microsoft.com/office/drawing/2014/main" id="{00000000-0008-0000-0000-00005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0</xdr:row>
      <xdr:rowOff>0</xdr:rowOff>
    </xdr:from>
    <xdr:to>
      <xdr:col>1</xdr:col>
      <xdr:colOff>180975</xdr:colOff>
      <xdr:row>0</xdr:row>
      <xdr:rowOff>0</xdr:rowOff>
    </xdr:to>
    <xdr:sp macro="" textlink="">
      <xdr:nvSpPr>
        <xdr:cNvPr id="50348" name="AutoShape 1">
          <a:extLst>
            <a:ext uri="{FF2B5EF4-FFF2-40B4-BE49-F238E27FC236}">
              <a16:creationId xmlns:a16="http://schemas.microsoft.com/office/drawing/2014/main" id="{00000000-0008-0000-0100-0000ACC40000}"/>
            </a:ext>
          </a:extLst>
        </xdr:cNvPr>
        <xdr:cNvSpPr>
          <a:spLocks noChangeArrowheads="1"/>
        </xdr:cNvSpPr>
      </xdr:nvSpPr>
      <xdr:spPr bwMode="auto">
        <a:xfrm>
          <a:off x="361950" y="0"/>
          <a:ext cx="0" cy="0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238125</xdr:colOff>
      <xdr:row>0</xdr:row>
      <xdr:rowOff>0</xdr:rowOff>
    </xdr:from>
    <xdr:to>
      <xdr:col>1</xdr:col>
      <xdr:colOff>180975</xdr:colOff>
      <xdr:row>0</xdr:row>
      <xdr:rowOff>0</xdr:rowOff>
    </xdr:to>
    <xdr:sp macro="" textlink="">
      <xdr:nvSpPr>
        <xdr:cNvPr id="50349" name="AutoShape 2">
          <a:extLst>
            <a:ext uri="{FF2B5EF4-FFF2-40B4-BE49-F238E27FC236}">
              <a16:creationId xmlns:a16="http://schemas.microsoft.com/office/drawing/2014/main" id="{00000000-0008-0000-0100-0000ADC40000}"/>
            </a:ext>
          </a:extLst>
        </xdr:cNvPr>
        <xdr:cNvSpPr>
          <a:spLocks noChangeArrowheads="1"/>
        </xdr:cNvSpPr>
      </xdr:nvSpPr>
      <xdr:spPr bwMode="auto">
        <a:xfrm>
          <a:off x="361950" y="0"/>
          <a:ext cx="0" cy="0"/>
        </a:xfrm>
        <a:prstGeom prst="flowChartConnector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85725</xdr:colOff>
      <xdr:row>0</xdr:row>
      <xdr:rowOff>0</xdr:rowOff>
    </xdr:from>
    <xdr:to>
      <xdr:col>10</xdr:col>
      <xdr:colOff>180975</xdr:colOff>
      <xdr:row>0</xdr:row>
      <xdr:rowOff>0</xdr:rowOff>
    </xdr:to>
    <xdr:sp macro="" textlink="">
      <xdr:nvSpPr>
        <xdr:cNvPr id="50350" name="AutoShape 3">
          <a:extLst>
            <a:ext uri="{FF2B5EF4-FFF2-40B4-BE49-F238E27FC236}">
              <a16:creationId xmlns:a16="http://schemas.microsoft.com/office/drawing/2014/main" id="{00000000-0008-0000-0100-0000AEC40000}"/>
            </a:ext>
          </a:extLst>
        </xdr:cNvPr>
        <xdr:cNvSpPr>
          <a:spLocks/>
        </xdr:cNvSpPr>
      </xdr:nvSpPr>
      <xdr:spPr bwMode="auto">
        <a:xfrm>
          <a:off x="1895475" y="0"/>
          <a:ext cx="952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19050</xdr:colOff>
      <xdr:row>0</xdr:row>
      <xdr:rowOff>0</xdr:rowOff>
    </xdr:from>
    <xdr:to>
      <xdr:col>13</xdr:col>
      <xdr:colOff>152400</xdr:colOff>
      <xdr:row>0</xdr:row>
      <xdr:rowOff>0</xdr:rowOff>
    </xdr:to>
    <xdr:sp macro="" textlink="">
      <xdr:nvSpPr>
        <xdr:cNvPr id="50351" name="AutoShape 4">
          <a:extLst>
            <a:ext uri="{FF2B5EF4-FFF2-40B4-BE49-F238E27FC236}">
              <a16:creationId xmlns:a16="http://schemas.microsoft.com/office/drawing/2014/main" id="{00000000-0008-0000-0100-0000AFC40000}"/>
            </a:ext>
          </a:extLst>
        </xdr:cNvPr>
        <xdr:cNvSpPr>
          <a:spLocks/>
        </xdr:cNvSpPr>
      </xdr:nvSpPr>
      <xdr:spPr bwMode="auto">
        <a:xfrm>
          <a:off x="2371725" y="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180975</xdr:colOff>
      <xdr:row>0</xdr:row>
      <xdr:rowOff>0</xdr:rowOff>
    </xdr:from>
    <xdr:to>
      <xdr:col>3</xdr:col>
      <xdr:colOff>180975</xdr:colOff>
      <xdr:row>0</xdr:row>
      <xdr:rowOff>0</xdr:rowOff>
    </xdr:to>
    <xdr:sp macro="" textlink="">
      <xdr:nvSpPr>
        <xdr:cNvPr id="50352" name="AutoShape 6">
          <a:extLst>
            <a:ext uri="{FF2B5EF4-FFF2-40B4-BE49-F238E27FC236}">
              <a16:creationId xmlns:a16="http://schemas.microsoft.com/office/drawing/2014/main" id="{00000000-0008-0000-0100-0000B0C40000}"/>
            </a:ext>
          </a:extLst>
        </xdr:cNvPr>
        <xdr:cNvSpPr>
          <a:spLocks noChangeArrowheads="1"/>
        </xdr:cNvSpPr>
      </xdr:nvSpPr>
      <xdr:spPr bwMode="auto">
        <a:xfrm>
          <a:off x="723900" y="0"/>
          <a:ext cx="0" cy="0"/>
        </a:xfrm>
        <a:prstGeom prst="flowChartExtract">
          <a:avLst/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180975</xdr:colOff>
      <xdr:row>0</xdr:row>
      <xdr:rowOff>0</xdr:rowOff>
    </xdr:from>
    <xdr:to>
      <xdr:col>3</xdr:col>
      <xdr:colOff>180975</xdr:colOff>
      <xdr:row>0</xdr:row>
      <xdr:rowOff>0</xdr:rowOff>
    </xdr:to>
    <xdr:sp macro="" textlink="">
      <xdr:nvSpPr>
        <xdr:cNvPr id="50353" name="AutoShape 7">
          <a:extLst>
            <a:ext uri="{FF2B5EF4-FFF2-40B4-BE49-F238E27FC236}">
              <a16:creationId xmlns:a16="http://schemas.microsoft.com/office/drawing/2014/main" id="{00000000-0008-0000-0100-0000B1C40000}"/>
            </a:ext>
          </a:extLst>
        </xdr:cNvPr>
        <xdr:cNvSpPr>
          <a:spLocks noChangeArrowheads="1"/>
        </xdr:cNvSpPr>
      </xdr:nvSpPr>
      <xdr:spPr bwMode="auto">
        <a:xfrm>
          <a:off x="723900" y="0"/>
          <a:ext cx="0" cy="0"/>
        </a:xfrm>
        <a:prstGeom prst="flowChartExtract">
          <a:avLst/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114300</xdr:colOff>
      <xdr:row>6</xdr:row>
      <xdr:rowOff>85725</xdr:rowOff>
    </xdr:from>
    <xdr:to>
      <xdr:col>7</xdr:col>
      <xdr:colOff>47625</xdr:colOff>
      <xdr:row>7</xdr:row>
      <xdr:rowOff>38100</xdr:rowOff>
    </xdr:to>
    <xdr:sp macro="" textlink="">
      <xdr:nvSpPr>
        <xdr:cNvPr id="50354" name="AutoShape 22">
          <a:extLst>
            <a:ext uri="{FF2B5EF4-FFF2-40B4-BE49-F238E27FC236}">
              <a16:creationId xmlns:a16="http://schemas.microsoft.com/office/drawing/2014/main" id="{00000000-0008-0000-0100-0000B2C40000}"/>
            </a:ext>
          </a:extLst>
        </xdr:cNvPr>
        <xdr:cNvSpPr>
          <a:spLocks noChangeArrowheads="1"/>
        </xdr:cNvSpPr>
      </xdr:nvSpPr>
      <xdr:spPr bwMode="auto">
        <a:xfrm>
          <a:off x="1200150" y="1095375"/>
          <a:ext cx="114300" cy="114300"/>
        </a:xfrm>
        <a:prstGeom prst="triangle">
          <a:avLst>
            <a:gd name="adj" fmla="val 5294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123825</xdr:colOff>
      <xdr:row>32</xdr:row>
      <xdr:rowOff>9525</xdr:rowOff>
    </xdr:from>
    <xdr:to>
      <xdr:col>4</xdr:col>
      <xdr:colOff>95250</xdr:colOff>
      <xdr:row>32</xdr:row>
      <xdr:rowOff>123825</xdr:rowOff>
    </xdr:to>
    <xdr:sp macro="" textlink="">
      <xdr:nvSpPr>
        <xdr:cNvPr id="50355" name="AutoShape 23">
          <a:extLst>
            <a:ext uri="{FF2B5EF4-FFF2-40B4-BE49-F238E27FC236}">
              <a16:creationId xmlns:a16="http://schemas.microsoft.com/office/drawing/2014/main" id="{00000000-0008-0000-0100-0000B3C40000}"/>
            </a:ext>
          </a:extLst>
        </xdr:cNvPr>
        <xdr:cNvSpPr>
          <a:spLocks noChangeArrowheads="1"/>
        </xdr:cNvSpPr>
      </xdr:nvSpPr>
      <xdr:spPr bwMode="auto">
        <a:xfrm>
          <a:off x="666750" y="4876800"/>
          <a:ext cx="152400" cy="114300"/>
        </a:xfrm>
        <a:prstGeom prst="upArrow">
          <a:avLst>
            <a:gd name="adj1" fmla="val 50000"/>
            <a:gd name="adj2" fmla="val 250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52</xdr:row>
      <xdr:rowOff>0</xdr:rowOff>
    </xdr:from>
    <xdr:to>
      <xdr:col>20</xdr:col>
      <xdr:colOff>47625</xdr:colOff>
      <xdr:row>54</xdr:row>
      <xdr:rowOff>152400</xdr:rowOff>
    </xdr:to>
    <xdr:sp macro="" textlink="">
      <xdr:nvSpPr>
        <xdr:cNvPr id="50356" name="AutoShape 25">
          <a:extLst>
            <a:ext uri="{FF2B5EF4-FFF2-40B4-BE49-F238E27FC236}">
              <a16:creationId xmlns:a16="http://schemas.microsoft.com/office/drawing/2014/main" id="{00000000-0008-0000-0100-0000B4C40000}"/>
            </a:ext>
          </a:extLst>
        </xdr:cNvPr>
        <xdr:cNvSpPr>
          <a:spLocks/>
        </xdr:cNvSpPr>
      </xdr:nvSpPr>
      <xdr:spPr bwMode="auto">
        <a:xfrm>
          <a:off x="3438525" y="7858125"/>
          <a:ext cx="228600" cy="352425"/>
        </a:xfrm>
        <a:prstGeom prst="rightBrace">
          <a:avLst>
            <a:gd name="adj1" fmla="val 1284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9525</xdr:colOff>
      <xdr:row>39</xdr:row>
      <xdr:rowOff>76200</xdr:rowOff>
    </xdr:from>
    <xdr:to>
      <xdr:col>26</xdr:col>
      <xdr:colOff>114300</xdr:colOff>
      <xdr:row>39</xdr:row>
      <xdr:rowOff>76200</xdr:rowOff>
    </xdr:to>
    <xdr:sp macro="" textlink="">
      <xdr:nvSpPr>
        <xdr:cNvPr id="50357" name="Line 26">
          <a:extLst>
            <a:ext uri="{FF2B5EF4-FFF2-40B4-BE49-F238E27FC236}">
              <a16:creationId xmlns:a16="http://schemas.microsoft.com/office/drawing/2014/main" id="{00000000-0008-0000-0100-0000B5C40000}"/>
            </a:ext>
          </a:extLst>
        </xdr:cNvPr>
        <xdr:cNvSpPr>
          <a:spLocks noChangeShapeType="1"/>
        </xdr:cNvSpPr>
      </xdr:nvSpPr>
      <xdr:spPr bwMode="auto">
        <a:xfrm>
          <a:off x="1638300" y="5953125"/>
          <a:ext cx="3181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0</xdr:colOff>
      <xdr:row>42</xdr:row>
      <xdr:rowOff>85725</xdr:rowOff>
    </xdr:from>
    <xdr:to>
      <xdr:col>26</xdr:col>
      <xdr:colOff>95250</xdr:colOff>
      <xdr:row>42</xdr:row>
      <xdr:rowOff>85725</xdr:rowOff>
    </xdr:to>
    <xdr:sp macro="" textlink="">
      <xdr:nvSpPr>
        <xdr:cNvPr id="50358" name="Line 27">
          <a:extLst>
            <a:ext uri="{FF2B5EF4-FFF2-40B4-BE49-F238E27FC236}">
              <a16:creationId xmlns:a16="http://schemas.microsoft.com/office/drawing/2014/main" id="{00000000-0008-0000-0100-0000B6C40000}"/>
            </a:ext>
          </a:extLst>
        </xdr:cNvPr>
        <xdr:cNvSpPr>
          <a:spLocks noChangeShapeType="1"/>
        </xdr:cNvSpPr>
      </xdr:nvSpPr>
      <xdr:spPr bwMode="auto">
        <a:xfrm>
          <a:off x="2533650" y="644842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95250</xdr:colOff>
      <xdr:row>45</xdr:row>
      <xdr:rowOff>142875</xdr:rowOff>
    </xdr:from>
    <xdr:to>
      <xdr:col>25</xdr:col>
      <xdr:colOff>76200</xdr:colOff>
      <xdr:row>49</xdr:row>
      <xdr:rowOff>0</xdr:rowOff>
    </xdr:to>
    <xdr:sp macro="" textlink="">
      <xdr:nvSpPr>
        <xdr:cNvPr id="50359" name="AutoShape 28">
          <a:extLst>
            <a:ext uri="{FF2B5EF4-FFF2-40B4-BE49-F238E27FC236}">
              <a16:creationId xmlns:a16="http://schemas.microsoft.com/office/drawing/2014/main" id="{00000000-0008-0000-0100-0000B7C40000}"/>
            </a:ext>
          </a:extLst>
        </xdr:cNvPr>
        <xdr:cNvSpPr>
          <a:spLocks/>
        </xdr:cNvSpPr>
      </xdr:nvSpPr>
      <xdr:spPr bwMode="auto">
        <a:xfrm>
          <a:off x="4438650" y="6991350"/>
          <a:ext cx="161925" cy="381000"/>
        </a:xfrm>
        <a:prstGeom prst="rightBrace">
          <a:avLst>
            <a:gd name="adj1" fmla="val 196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31</xdr:row>
      <xdr:rowOff>9525</xdr:rowOff>
    </xdr:from>
    <xdr:to>
      <xdr:col>26</xdr:col>
      <xdr:colOff>95250</xdr:colOff>
      <xdr:row>32</xdr:row>
      <xdr:rowOff>152400</xdr:rowOff>
    </xdr:to>
    <xdr:sp macro="" textlink="">
      <xdr:nvSpPr>
        <xdr:cNvPr id="50360" name="AutoShape 29">
          <a:extLst>
            <a:ext uri="{FF2B5EF4-FFF2-40B4-BE49-F238E27FC236}">
              <a16:creationId xmlns:a16="http://schemas.microsoft.com/office/drawing/2014/main" id="{00000000-0008-0000-0100-0000B8C40000}"/>
            </a:ext>
          </a:extLst>
        </xdr:cNvPr>
        <xdr:cNvSpPr>
          <a:spLocks/>
        </xdr:cNvSpPr>
      </xdr:nvSpPr>
      <xdr:spPr bwMode="auto">
        <a:xfrm>
          <a:off x="4705350" y="4714875"/>
          <a:ext cx="95250" cy="30480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35</xdr:row>
      <xdr:rowOff>9525</xdr:rowOff>
    </xdr:from>
    <xdr:to>
      <xdr:col>25</xdr:col>
      <xdr:colOff>95250</xdr:colOff>
      <xdr:row>36</xdr:row>
      <xdr:rowOff>152400</xdr:rowOff>
    </xdr:to>
    <xdr:sp macro="" textlink="">
      <xdr:nvSpPr>
        <xdr:cNvPr id="50361" name="AutoShape 30">
          <a:extLst>
            <a:ext uri="{FF2B5EF4-FFF2-40B4-BE49-F238E27FC236}">
              <a16:creationId xmlns:a16="http://schemas.microsoft.com/office/drawing/2014/main" id="{00000000-0008-0000-0100-0000B9C40000}"/>
            </a:ext>
          </a:extLst>
        </xdr:cNvPr>
        <xdr:cNvSpPr>
          <a:spLocks/>
        </xdr:cNvSpPr>
      </xdr:nvSpPr>
      <xdr:spPr bwMode="auto">
        <a:xfrm>
          <a:off x="4524375" y="5238750"/>
          <a:ext cx="95250" cy="30480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26</xdr:row>
      <xdr:rowOff>9525</xdr:rowOff>
    </xdr:from>
    <xdr:to>
      <xdr:col>25</xdr:col>
      <xdr:colOff>95250</xdr:colOff>
      <xdr:row>28</xdr:row>
      <xdr:rowOff>114300</xdr:rowOff>
    </xdr:to>
    <xdr:sp macro="" textlink="">
      <xdr:nvSpPr>
        <xdr:cNvPr id="50362" name="AutoShape 31">
          <a:extLst>
            <a:ext uri="{FF2B5EF4-FFF2-40B4-BE49-F238E27FC236}">
              <a16:creationId xmlns:a16="http://schemas.microsoft.com/office/drawing/2014/main" id="{00000000-0008-0000-0100-0000BAC40000}"/>
            </a:ext>
          </a:extLst>
        </xdr:cNvPr>
        <xdr:cNvSpPr>
          <a:spLocks/>
        </xdr:cNvSpPr>
      </xdr:nvSpPr>
      <xdr:spPr bwMode="auto">
        <a:xfrm>
          <a:off x="4524375" y="4152900"/>
          <a:ext cx="95250" cy="304800"/>
        </a:xfrm>
        <a:prstGeom prst="rightBrace">
          <a:avLst>
            <a:gd name="adj1" fmla="val 2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22</xdr:row>
      <xdr:rowOff>152400</xdr:rowOff>
    </xdr:from>
    <xdr:to>
      <xdr:col>26</xdr:col>
      <xdr:colOff>85725</xdr:colOff>
      <xdr:row>22</xdr:row>
      <xdr:rowOff>152400</xdr:rowOff>
    </xdr:to>
    <xdr:sp macro="" textlink="">
      <xdr:nvSpPr>
        <xdr:cNvPr id="50363" name="Line 32">
          <a:extLst>
            <a:ext uri="{FF2B5EF4-FFF2-40B4-BE49-F238E27FC236}">
              <a16:creationId xmlns:a16="http://schemas.microsoft.com/office/drawing/2014/main" id="{00000000-0008-0000-0100-0000BBC40000}"/>
            </a:ext>
          </a:extLst>
        </xdr:cNvPr>
        <xdr:cNvSpPr>
          <a:spLocks noChangeShapeType="1"/>
        </xdr:cNvSpPr>
      </xdr:nvSpPr>
      <xdr:spPr bwMode="auto">
        <a:xfrm>
          <a:off x="2181225" y="3648075"/>
          <a:ext cx="2609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142875</xdr:colOff>
      <xdr:row>16</xdr:row>
      <xdr:rowOff>152400</xdr:rowOff>
    </xdr:from>
    <xdr:to>
      <xdr:col>23</xdr:col>
      <xdr:colOff>95250</xdr:colOff>
      <xdr:row>21</xdr:row>
      <xdr:rowOff>0</xdr:rowOff>
    </xdr:to>
    <xdr:sp macro="" textlink="">
      <xdr:nvSpPr>
        <xdr:cNvPr id="50364" name="AutoShape 33">
          <a:extLst>
            <a:ext uri="{FF2B5EF4-FFF2-40B4-BE49-F238E27FC236}">
              <a16:creationId xmlns:a16="http://schemas.microsoft.com/office/drawing/2014/main" id="{00000000-0008-0000-0100-0000BCC40000}"/>
            </a:ext>
          </a:extLst>
        </xdr:cNvPr>
        <xdr:cNvSpPr>
          <a:spLocks/>
        </xdr:cNvSpPr>
      </xdr:nvSpPr>
      <xdr:spPr bwMode="auto">
        <a:xfrm>
          <a:off x="4124325" y="2781300"/>
          <a:ext cx="133350" cy="657225"/>
        </a:xfrm>
        <a:prstGeom prst="rightBrace">
          <a:avLst>
            <a:gd name="adj1" fmla="val 4107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161925</xdr:colOff>
      <xdr:row>14</xdr:row>
      <xdr:rowOff>0</xdr:rowOff>
    </xdr:from>
    <xdr:to>
      <xdr:col>26</xdr:col>
      <xdr:colOff>95250</xdr:colOff>
      <xdr:row>14</xdr:row>
      <xdr:rowOff>0</xdr:rowOff>
    </xdr:to>
    <xdr:sp macro="" textlink="">
      <xdr:nvSpPr>
        <xdr:cNvPr id="50365" name="Line 34">
          <a:extLst>
            <a:ext uri="{FF2B5EF4-FFF2-40B4-BE49-F238E27FC236}">
              <a16:creationId xmlns:a16="http://schemas.microsoft.com/office/drawing/2014/main" id="{00000000-0008-0000-0100-0000BDC40000}"/>
            </a:ext>
          </a:extLst>
        </xdr:cNvPr>
        <xdr:cNvSpPr>
          <a:spLocks noChangeShapeType="1"/>
        </xdr:cNvSpPr>
      </xdr:nvSpPr>
      <xdr:spPr bwMode="auto">
        <a:xfrm>
          <a:off x="2695575" y="2305050"/>
          <a:ext cx="2105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27</xdr:col>
      <xdr:colOff>9525</xdr:colOff>
      <xdr:row>9</xdr:row>
      <xdr:rowOff>0</xdr:rowOff>
    </xdr:from>
    <xdr:to>
      <xdr:col>27</xdr:col>
      <xdr:colOff>161925</xdr:colOff>
      <xdr:row>12</xdr:row>
      <xdr:rowOff>0</xdr:rowOff>
    </xdr:to>
    <xdr:sp macro="" textlink="">
      <xdr:nvSpPr>
        <xdr:cNvPr id="50366" name="AutoShape 35">
          <a:extLst>
            <a:ext uri="{FF2B5EF4-FFF2-40B4-BE49-F238E27FC236}">
              <a16:creationId xmlns:a16="http://schemas.microsoft.com/office/drawing/2014/main" id="{00000000-0008-0000-0100-0000BEC40000}"/>
            </a:ext>
          </a:extLst>
        </xdr:cNvPr>
        <xdr:cNvSpPr>
          <a:spLocks/>
        </xdr:cNvSpPr>
      </xdr:nvSpPr>
      <xdr:spPr bwMode="auto">
        <a:xfrm>
          <a:off x="4895850" y="1495425"/>
          <a:ext cx="152400" cy="485775"/>
        </a:xfrm>
        <a:prstGeom prst="rightBrace">
          <a:avLst>
            <a:gd name="adj1" fmla="val 2656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39</xdr:row>
      <xdr:rowOff>0</xdr:rowOff>
    </xdr:from>
    <xdr:to>
      <xdr:col>26</xdr:col>
      <xdr:colOff>171450</xdr:colOff>
      <xdr:row>39</xdr:row>
      <xdr:rowOff>0</xdr:rowOff>
    </xdr:to>
    <xdr:sp macro="" textlink="">
      <xdr:nvSpPr>
        <xdr:cNvPr id="51210" name="Line 3">
          <a:extLst>
            <a:ext uri="{FF2B5EF4-FFF2-40B4-BE49-F238E27FC236}">
              <a16:creationId xmlns:a16="http://schemas.microsoft.com/office/drawing/2014/main" id="{00000000-0008-0000-0200-00000AC80000}"/>
            </a:ext>
          </a:extLst>
        </xdr:cNvPr>
        <xdr:cNvSpPr>
          <a:spLocks noChangeShapeType="1"/>
        </xdr:cNvSpPr>
      </xdr:nvSpPr>
      <xdr:spPr bwMode="auto">
        <a:xfrm flipH="1" flipV="1">
          <a:off x="1876425" y="6124575"/>
          <a:ext cx="29051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15</xdr:row>
          <xdr:rowOff>114300</xdr:rowOff>
        </xdr:from>
        <xdr:to>
          <xdr:col>2</xdr:col>
          <xdr:colOff>9525</xdr:colOff>
          <xdr:row>17</xdr:row>
          <xdr:rowOff>104775</xdr:rowOff>
        </xdr:to>
        <xdr:sp macro="" textlink="">
          <xdr:nvSpPr>
            <xdr:cNvPr id="55297" name="Check Box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04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123825</xdr:rowOff>
        </xdr:from>
        <xdr:to>
          <xdr:col>2</xdr:col>
          <xdr:colOff>9525</xdr:colOff>
          <xdr:row>19</xdr:row>
          <xdr:rowOff>114300</xdr:rowOff>
        </xdr:to>
        <xdr:sp macro="" textlink="">
          <xdr:nvSpPr>
            <xdr:cNvPr id="55298" name="Check Box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4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76200</xdr:colOff>
      <xdr:row>1</xdr:row>
      <xdr:rowOff>57150</xdr:rowOff>
    </xdr:from>
    <xdr:to>
      <xdr:col>32</xdr:col>
      <xdr:colOff>85725</xdr:colOff>
      <xdr:row>2</xdr:row>
      <xdr:rowOff>152400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72100" y="219075"/>
          <a:ext cx="552450" cy="266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400" kern="10" spc="0">
              <a:ln w="9525">
                <a:solidFill>
                  <a:srgbClr val="FF0000"/>
                </a:solidFill>
                <a:round/>
                <a:headEnd/>
                <a:tailEnd/>
              </a:ln>
              <a:solidFill>
                <a:srgbClr val="0000FF"/>
              </a:solidFill>
              <a:effectLst/>
              <a:latin typeface="Arial Black"/>
            </a:rPr>
            <a:t>2023</a:t>
          </a:r>
        </a:p>
      </xdr:txBody>
    </xdr:sp>
    <xdr:clientData/>
  </xdr:twoCellAnchor>
  <xdr:twoCellAnchor>
    <xdr:from>
      <xdr:col>22</xdr:col>
      <xdr:colOff>133350</xdr:colOff>
      <xdr:row>48</xdr:row>
      <xdr:rowOff>47625</xdr:rowOff>
    </xdr:from>
    <xdr:to>
      <xdr:col>23</xdr:col>
      <xdr:colOff>76200</xdr:colOff>
      <xdr:row>51</xdr:row>
      <xdr:rowOff>142875</xdr:rowOff>
    </xdr:to>
    <xdr:sp macro="" textlink="">
      <xdr:nvSpPr>
        <xdr:cNvPr id="47154" name="AutoShape 8">
          <a:extLst>
            <a:ext uri="{FF2B5EF4-FFF2-40B4-BE49-F238E27FC236}">
              <a16:creationId xmlns:a16="http://schemas.microsoft.com/office/drawing/2014/main" id="{00000000-0008-0000-0600-000032B80000}"/>
            </a:ext>
          </a:extLst>
        </xdr:cNvPr>
        <xdr:cNvSpPr>
          <a:spLocks/>
        </xdr:cNvSpPr>
      </xdr:nvSpPr>
      <xdr:spPr bwMode="auto">
        <a:xfrm>
          <a:off x="4114800" y="7800975"/>
          <a:ext cx="123825" cy="571500"/>
        </a:xfrm>
        <a:prstGeom prst="rightBrace">
          <a:avLst>
            <a:gd name="adj1" fmla="val 3846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133350</xdr:colOff>
      <xdr:row>52</xdr:row>
      <xdr:rowOff>38100</xdr:rowOff>
    </xdr:from>
    <xdr:to>
      <xdr:col>23</xdr:col>
      <xdr:colOff>76200</xdr:colOff>
      <xdr:row>55</xdr:row>
      <xdr:rowOff>133350</xdr:rowOff>
    </xdr:to>
    <xdr:sp macro="" textlink="">
      <xdr:nvSpPr>
        <xdr:cNvPr id="47155" name="AutoShape 9">
          <a:extLst>
            <a:ext uri="{FF2B5EF4-FFF2-40B4-BE49-F238E27FC236}">
              <a16:creationId xmlns:a16="http://schemas.microsoft.com/office/drawing/2014/main" id="{00000000-0008-0000-0600-000033B80000}"/>
            </a:ext>
          </a:extLst>
        </xdr:cNvPr>
        <xdr:cNvSpPr>
          <a:spLocks/>
        </xdr:cNvSpPr>
      </xdr:nvSpPr>
      <xdr:spPr bwMode="auto">
        <a:xfrm>
          <a:off x="4114800" y="8420100"/>
          <a:ext cx="123825" cy="552450"/>
        </a:xfrm>
        <a:prstGeom prst="rightBrace">
          <a:avLst>
            <a:gd name="adj1" fmla="val 3717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</xdr:row>
          <xdr:rowOff>161925</xdr:rowOff>
        </xdr:from>
        <xdr:to>
          <xdr:col>8</xdr:col>
          <xdr:colOff>114300</xdr:colOff>
          <xdr:row>14</xdr:row>
          <xdr:rowOff>28575</xdr:rowOff>
        </xdr:to>
        <xdr:sp macro="" textlink="">
          <xdr:nvSpPr>
            <xdr:cNvPr id="47105" name="Check Box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06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12</xdr:row>
          <xdr:rowOff>161925</xdr:rowOff>
        </xdr:from>
        <xdr:to>
          <xdr:col>12</xdr:col>
          <xdr:colOff>114300</xdr:colOff>
          <xdr:row>14</xdr:row>
          <xdr:rowOff>28575</xdr:rowOff>
        </xdr:to>
        <xdr:sp macro="" textlink="">
          <xdr:nvSpPr>
            <xdr:cNvPr id="47106" name="Check Box 2" hidden="1">
              <a:extLst>
                <a:ext uri="{63B3BB69-23CF-44E3-9099-C40C66FF867C}">
                  <a14:compatExt spid="_x0000_s47106"/>
                </a:ext>
                <a:ext uri="{FF2B5EF4-FFF2-40B4-BE49-F238E27FC236}">
                  <a16:creationId xmlns:a16="http://schemas.microsoft.com/office/drawing/2014/main" id="{00000000-0008-0000-0600-00000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12</xdr:row>
          <xdr:rowOff>161925</xdr:rowOff>
        </xdr:from>
        <xdr:to>
          <xdr:col>17</xdr:col>
          <xdr:colOff>104775</xdr:colOff>
          <xdr:row>14</xdr:row>
          <xdr:rowOff>28575</xdr:rowOff>
        </xdr:to>
        <xdr:sp macro="" textlink="">
          <xdr:nvSpPr>
            <xdr:cNvPr id="47107" name="Check Box 3" hidden="1">
              <a:extLst>
                <a:ext uri="{63B3BB69-23CF-44E3-9099-C40C66FF867C}">
                  <a14:compatExt spid="_x0000_s47107"/>
                </a:ext>
                <a:ext uri="{FF2B5EF4-FFF2-40B4-BE49-F238E27FC236}">
                  <a16:creationId xmlns:a16="http://schemas.microsoft.com/office/drawing/2014/main" id="{00000000-0008-0000-0600-00000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14</xdr:row>
          <xdr:rowOff>133350</xdr:rowOff>
        </xdr:from>
        <xdr:to>
          <xdr:col>32</xdr:col>
          <xdr:colOff>114300</xdr:colOff>
          <xdr:row>16</xdr:row>
          <xdr:rowOff>28575</xdr:rowOff>
        </xdr:to>
        <xdr:sp macro="" textlink="">
          <xdr:nvSpPr>
            <xdr:cNvPr id="47108" name="Check Box 4" hidden="1">
              <a:extLst>
                <a:ext uri="{63B3BB69-23CF-44E3-9099-C40C66FF867C}">
                  <a14:compatExt spid="_x0000_s47108"/>
                </a:ext>
                <a:ext uri="{FF2B5EF4-FFF2-40B4-BE49-F238E27FC236}">
                  <a16:creationId xmlns:a16="http://schemas.microsoft.com/office/drawing/2014/main" id="{00000000-0008-0000-0600-000004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161925</xdr:colOff>
          <xdr:row>13</xdr:row>
          <xdr:rowOff>133350</xdr:rowOff>
        </xdr:from>
        <xdr:to>
          <xdr:col>32</xdr:col>
          <xdr:colOff>104775</xdr:colOff>
          <xdr:row>15</xdr:row>
          <xdr:rowOff>28575</xdr:rowOff>
        </xdr:to>
        <xdr:sp macro="" textlink="">
          <xdr:nvSpPr>
            <xdr:cNvPr id="47109" name="Check Box 5" hidden="1">
              <a:extLst>
                <a:ext uri="{63B3BB69-23CF-44E3-9099-C40C66FF867C}">
                  <a14:compatExt spid="_x0000_s47109"/>
                </a:ext>
                <a:ext uri="{FF2B5EF4-FFF2-40B4-BE49-F238E27FC236}">
                  <a16:creationId xmlns:a16="http://schemas.microsoft.com/office/drawing/2014/main" id="{00000000-0008-0000-0600-000005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13</xdr:row>
          <xdr:rowOff>133350</xdr:rowOff>
        </xdr:from>
        <xdr:to>
          <xdr:col>30</xdr:col>
          <xdr:colOff>95250</xdr:colOff>
          <xdr:row>15</xdr:row>
          <xdr:rowOff>28575</xdr:rowOff>
        </xdr:to>
        <xdr:sp macro="" textlink="">
          <xdr:nvSpPr>
            <xdr:cNvPr id="47110" name="Check Box 6" hidden="1">
              <a:extLst>
                <a:ext uri="{63B3BB69-23CF-44E3-9099-C40C66FF867C}">
                  <a14:compatExt spid="_x0000_s47110"/>
                </a:ext>
                <a:ext uri="{FF2B5EF4-FFF2-40B4-BE49-F238E27FC236}">
                  <a16:creationId xmlns:a16="http://schemas.microsoft.com/office/drawing/2014/main" id="{00000000-0008-0000-0600-000006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53</xdr:row>
          <xdr:rowOff>133350</xdr:rowOff>
        </xdr:from>
        <xdr:to>
          <xdr:col>28</xdr:col>
          <xdr:colOff>104775</xdr:colOff>
          <xdr:row>55</xdr:row>
          <xdr:rowOff>47625</xdr:rowOff>
        </xdr:to>
        <xdr:sp macro="" textlink="">
          <xdr:nvSpPr>
            <xdr:cNvPr id="47111" name="Check Box 7" hidden="1">
              <a:extLst>
                <a:ext uri="{63B3BB69-23CF-44E3-9099-C40C66FF867C}">
                  <a14:compatExt spid="_x0000_s47111"/>
                </a:ext>
                <a:ext uri="{FF2B5EF4-FFF2-40B4-BE49-F238E27FC236}">
                  <a16:creationId xmlns:a16="http://schemas.microsoft.com/office/drawing/2014/main" id="{00000000-0008-0000-0600-000007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52</xdr:row>
          <xdr:rowOff>133350</xdr:rowOff>
        </xdr:from>
        <xdr:to>
          <xdr:col>28</xdr:col>
          <xdr:colOff>104775</xdr:colOff>
          <xdr:row>54</xdr:row>
          <xdr:rowOff>47625</xdr:rowOff>
        </xdr:to>
        <xdr:sp macro="" textlink="">
          <xdr:nvSpPr>
            <xdr:cNvPr id="47112" name="Check Box 8" hidden="1">
              <a:extLst>
                <a:ext uri="{63B3BB69-23CF-44E3-9099-C40C66FF867C}">
                  <a14:compatExt spid="_x0000_s47112"/>
                </a:ext>
                <a:ext uri="{FF2B5EF4-FFF2-40B4-BE49-F238E27FC236}">
                  <a16:creationId xmlns:a16="http://schemas.microsoft.com/office/drawing/2014/main" id="{00000000-0008-0000-0600-000008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63</xdr:row>
          <xdr:rowOff>133350</xdr:rowOff>
        </xdr:from>
        <xdr:to>
          <xdr:col>10</xdr:col>
          <xdr:colOff>104775</xdr:colOff>
          <xdr:row>65</xdr:row>
          <xdr:rowOff>28575</xdr:rowOff>
        </xdr:to>
        <xdr:sp macro="" textlink="">
          <xdr:nvSpPr>
            <xdr:cNvPr id="47113" name="Check Box 9" hidden="1">
              <a:extLst>
                <a:ext uri="{63B3BB69-23CF-44E3-9099-C40C66FF867C}">
                  <a14:compatExt spid="_x0000_s47113"/>
                </a:ext>
                <a:ext uri="{FF2B5EF4-FFF2-40B4-BE49-F238E27FC236}">
                  <a16:creationId xmlns:a16="http://schemas.microsoft.com/office/drawing/2014/main" id="{00000000-0008-0000-0600-000009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63</xdr:row>
          <xdr:rowOff>133350</xdr:rowOff>
        </xdr:from>
        <xdr:to>
          <xdr:col>14</xdr:col>
          <xdr:colOff>104775</xdr:colOff>
          <xdr:row>65</xdr:row>
          <xdr:rowOff>28575</xdr:rowOff>
        </xdr:to>
        <xdr:sp macro="" textlink="">
          <xdr:nvSpPr>
            <xdr:cNvPr id="47114" name="Check Box 10" hidden="1">
              <a:extLst>
                <a:ext uri="{63B3BB69-23CF-44E3-9099-C40C66FF867C}">
                  <a14:compatExt spid="_x0000_s47114"/>
                </a:ext>
                <a:ext uri="{FF2B5EF4-FFF2-40B4-BE49-F238E27FC236}">
                  <a16:creationId xmlns:a16="http://schemas.microsoft.com/office/drawing/2014/main" id="{00000000-0008-0000-0600-00000A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63</xdr:row>
          <xdr:rowOff>133350</xdr:rowOff>
        </xdr:from>
        <xdr:to>
          <xdr:col>23</xdr:col>
          <xdr:colOff>104775</xdr:colOff>
          <xdr:row>65</xdr:row>
          <xdr:rowOff>28575</xdr:rowOff>
        </xdr:to>
        <xdr:sp macro="" textlink="">
          <xdr:nvSpPr>
            <xdr:cNvPr id="47115" name="Check Box 11" hidden="1">
              <a:extLst>
                <a:ext uri="{63B3BB69-23CF-44E3-9099-C40C66FF867C}">
                  <a14:compatExt spid="_x0000_s47115"/>
                </a:ext>
                <a:ext uri="{FF2B5EF4-FFF2-40B4-BE49-F238E27FC236}">
                  <a16:creationId xmlns:a16="http://schemas.microsoft.com/office/drawing/2014/main" id="{00000000-0008-0000-0600-00000B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161925</xdr:colOff>
          <xdr:row>65</xdr:row>
          <xdr:rowOff>133350</xdr:rowOff>
        </xdr:from>
        <xdr:to>
          <xdr:col>32</xdr:col>
          <xdr:colOff>104775</xdr:colOff>
          <xdr:row>67</xdr:row>
          <xdr:rowOff>28575</xdr:rowOff>
        </xdr:to>
        <xdr:sp macro="" textlink="">
          <xdr:nvSpPr>
            <xdr:cNvPr id="47116" name="Check Box 12" hidden="1">
              <a:extLst>
                <a:ext uri="{63B3BB69-23CF-44E3-9099-C40C66FF867C}">
                  <a14:compatExt spid="_x0000_s47116"/>
                </a:ext>
                <a:ext uri="{FF2B5EF4-FFF2-40B4-BE49-F238E27FC236}">
                  <a16:creationId xmlns:a16="http://schemas.microsoft.com/office/drawing/2014/main" id="{00000000-0008-0000-0600-00000C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65</xdr:row>
          <xdr:rowOff>133350</xdr:rowOff>
        </xdr:from>
        <xdr:to>
          <xdr:col>29</xdr:col>
          <xdr:colOff>104775</xdr:colOff>
          <xdr:row>67</xdr:row>
          <xdr:rowOff>28575</xdr:rowOff>
        </xdr:to>
        <xdr:sp macro="" textlink="">
          <xdr:nvSpPr>
            <xdr:cNvPr id="47117" name="Check Box 13" hidden="1">
              <a:extLst>
                <a:ext uri="{63B3BB69-23CF-44E3-9099-C40C66FF867C}">
                  <a14:compatExt spid="_x0000_s47117"/>
                </a:ext>
                <a:ext uri="{FF2B5EF4-FFF2-40B4-BE49-F238E27FC236}">
                  <a16:creationId xmlns:a16="http://schemas.microsoft.com/office/drawing/2014/main" id="{00000000-0008-0000-0600-00000D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161925</xdr:colOff>
          <xdr:row>81</xdr:row>
          <xdr:rowOff>180975</xdr:rowOff>
        </xdr:from>
        <xdr:to>
          <xdr:col>32</xdr:col>
          <xdr:colOff>104775</xdr:colOff>
          <xdr:row>83</xdr:row>
          <xdr:rowOff>57150</xdr:rowOff>
        </xdr:to>
        <xdr:sp macro="" textlink="">
          <xdr:nvSpPr>
            <xdr:cNvPr id="47118" name="Check Box 14" hidden="1">
              <a:extLst>
                <a:ext uri="{63B3BB69-23CF-44E3-9099-C40C66FF867C}">
                  <a14:compatExt spid="_x0000_s47118"/>
                </a:ext>
                <a:ext uri="{FF2B5EF4-FFF2-40B4-BE49-F238E27FC236}">
                  <a16:creationId xmlns:a16="http://schemas.microsoft.com/office/drawing/2014/main" id="{00000000-0008-0000-0600-00000E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161925</xdr:colOff>
          <xdr:row>82</xdr:row>
          <xdr:rowOff>180975</xdr:rowOff>
        </xdr:from>
        <xdr:to>
          <xdr:col>32</xdr:col>
          <xdr:colOff>104775</xdr:colOff>
          <xdr:row>84</xdr:row>
          <xdr:rowOff>57150</xdr:rowOff>
        </xdr:to>
        <xdr:sp macro="" textlink="">
          <xdr:nvSpPr>
            <xdr:cNvPr id="47119" name="Check Box 15" hidden="1">
              <a:extLst>
                <a:ext uri="{63B3BB69-23CF-44E3-9099-C40C66FF867C}">
                  <a14:compatExt spid="_x0000_s47119"/>
                </a:ext>
                <a:ext uri="{FF2B5EF4-FFF2-40B4-BE49-F238E27FC236}">
                  <a16:creationId xmlns:a16="http://schemas.microsoft.com/office/drawing/2014/main" id="{00000000-0008-0000-0600-00000F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161925</xdr:colOff>
          <xdr:row>83</xdr:row>
          <xdr:rowOff>190500</xdr:rowOff>
        </xdr:from>
        <xdr:to>
          <xdr:col>32</xdr:col>
          <xdr:colOff>104775</xdr:colOff>
          <xdr:row>85</xdr:row>
          <xdr:rowOff>57150</xdr:rowOff>
        </xdr:to>
        <xdr:sp macro="" textlink="">
          <xdr:nvSpPr>
            <xdr:cNvPr id="47120" name="Check Box 16" hidden="1">
              <a:extLst>
                <a:ext uri="{63B3BB69-23CF-44E3-9099-C40C66FF867C}">
                  <a14:compatExt spid="_x0000_s47120"/>
                </a:ext>
                <a:ext uri="{FF2B5EF4-FFF2-40B4-BE49-F238E27FC236}">
                  <a16:creationId xmlns:a16="http://schemas.microsoft.com/office/drawing/2014/main" id="{00000000-0008-0000-0600-000010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161925</xdr:colOff>
          <xdr:row>84</xdr:row>
          <xdr:rowOff>190500</xdr:rowOff>
        </xdr:from>
        <xdr:to>
          <xdr:col>32</xdr:col>
          <xdr:colOff>104775</xdr:colOff>
          <xdr:row>85</xdr:row>
          <xdr:rowOff>219075</xdr:rowOff>
        </xdr:to>
        <xdr:sp macro="" textlink="">
          <xdr:nvSpPr>
            <xdr:cNvPr id="47121" name="Check Box 17" hidden="1">
              <a:extLst>
                <a:ext uri="{63B3BB69-23CF-44E3-9099-C40C66FF867C}">
                  <a14:compatExt spid="_x0000_s47121"/>
                </a:ext>
                <a:ext uri="{FF2B5EF4-FFF2-40B4-BE49-F238E27FC236}">
                  <a16:creationId xmlns:a16="http://schemas.microsoft.com/office/drawing/2014/main" id="{00000000-0008-0000-0600-00001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81</xdr:row>
          <xdr:rowOff>190500</xdr:rowOff>
        </xdr:from>
        <xdr:to>
          <xdr:col>29</xdr:col>
          <xdr:colOff>104775</xdr:colOff>
          <xdr:row>83</xdr:row>
          <xdr:rowOff>57150</xdr:rowOff>
        </xdr:to>
        <xdr:sp macro="" textlink="">
          <xdr:nvSpPr>
            <xdr:cNvPr id="47122" name="Check Box 18" hidden="1">
              <a:extLst>
                <a:ext uri="{63B3BB69-23CF-44E3-9099-C40C66FF867C}">
                  <a14:compatExt spid="_x0000_s47122"/>
                </a:ext>
                <a:ext uri="{FF2B5EF4-FFF2-40B4-BE49-F238E27FC236}">
                  <a16:creationId xmlns:a16="http://schemas.microsoft.com/office/drawing/2014/main" id="{00000000-0008-0000-0600-00001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82</xdr:row>
          <xdr:rowOff>190500</xdr:rowOff>
        </xdr:from>
        <xdr:to>
          <xdr:col>29</xdr:col>
          <xdr:colOff>104775</xdr:colOff>
          <xdr:row>84</xdr:row>
          <xdr:rowOff>57150</xdr:rowOff>
        </xdr:to>
        <xdr:sp macro="" textlink="">
          <xdr:nvSpPr>
            <xdr:cNvPr id="47123" name="Check Box 19" hidden="1">
              <a:extLst>
                <a:ext uri="{63B3BB69-23CF-44E3-9099-C40C66FF867C}">
                  <a14:compatExt spid="_x0000_s47123"/>
                </a:ext>
                <a:ext uri="{FF2B5EF4-FFF2-40B4-BE49-F238E27FC236}">
                  <a16:creationId xmlns:a16="http://schemas.microsoft.com/office/drawing/2014/main" id="{00000000-0008-0000-0600-00001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83</xdr:row>
          <xdr:rowOff>190500</xdr:rowOff>
        </xdr:from>
        <xdr:to>
          <xdr:col>29</xdr:col>
          <xdr:colOff>104775</xdr:colOff>
          <xdr:row>85</xdr:row>
          <xdr:rowOff>57150</xdr:rowOff>
        </xdr:to>
        <xdr:sp macro="" textlink="">
          <xdr:nvSpPr>
            <xdr:cNvPr id="47124" name="Check Box 20" hidden="1">
              <a:extLst>
                <a:ext uri="{63B3BB69-23CF-44E3-9099-C40C66FF867C}">
                  <a14:compatExt spid="_x0000_s47124"/>
                </a:ext>
                <a:ext uri="{FF2B5EF4-FFF2-40B4-BE49-F238E27FC236}">
                  <a16:creationId xmlns:a16="http://schemas.microsoft.com/office/drawing/2014/main" id="{00000000-0008-0000-0600-000014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84</xdr:row>
          <xdr:rowOff>190500</xdr:rowOff>
        </xdr:from>
        <xdr:to>
          <xdr:col>29</xdr:col>
          <xdr:colOff>104775</xdr:colOff>
          <xdr:row>85</xdr:row>
          <xdr:rowOff>219075</xdr:rowOff>
        </xdr:to>
        <xdr:sp macro="" textlink="">
          <xdr:nvSpPr>
            <xdr:cNvPr id="47125" name="Check Box 21" hidden="1">
              <a:extLst>
                <a:ext uri="{63B3BB69-23CF-44E3-9099-C40C66FF867C}">
                  <a14:compatExt spid="_x0000_s47125"/>
                </a:ext>
                <a:ext uri="{FF2B5EF4-FFF2-40B4-BE49-F238E27FC236}">
                  <a16:creationId xmlns:a16="http://schemas.microsoft.com/office/drawing/2014/main" id="{00000000-0008-0000-0600-000015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4</xdr:col>
      <xdr:colOff>114300</xdr:colOff>
      <xdr:row>2</xdr:row>
      <xdr:rowOff>76200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025" y="85725"/>
          <a:ext cx="638175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390X</a:t>
          </a:r>
        </a:p>
      </xdr:txBody>
    </xdr:sp>
    <xdr:clientData/>
  </xdr:twoCellAnchor>
  <xdr:twoCellAnchor>
    <xdr:from>
      <xdr:col>3</xdr:col>
      <xdr:colOff>28575</xdr:colOff>
      <xdr:row>49</xdr:row>
      <xdr:rowOff>9525</xdr:rowOff>
    </xdr:from>
    <xdr:to>
      <xdr:col>4</xdr:col>
      <xdr:colOff>9525</xdr:colOff>
      <xdr:row>50</xdr:row>
      <xdr:rowOff>142875</xdr:rowOff>
    </xdr:to>
    <xdr:sp macro="" textlink="">
      <xdr:nvSpPr>
        <xdr:cNvPr id="49213" name="AutoShape 16">
          <a:extLst>
            <a:ext uri="{FF2B5EF4-FFF2-40B4-BE49-F238E27FC236}">
              <a16:creationId xmlns:a16="http://schemas.microsoft.com/office/drawing/2014/main" id="{00000000-0008-0000-0700-00003DC00000}"/>
            </a:ext>
          </a:extLst>
        </xdr:cNvPr>
        <xdr:cNvSpPr>
          <a:spLocks noChangeArrowheads="1"/>
        </xdr:cNvSpPr>
      </xdr:nvSpPr>
      <xdr:spPr bwMode="auto">
        <a:xfrm rot="5420154">
          <a:off x="504825" y="7924800"/>
          <a:ext cx="295275" cy="161925"/>
        </a:xfrm>
        <a:prstGeom prst="flowChartExtra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38100</xdr:colOff>
      <xdr:row>49</xdr:row>
      <xdr:rowOff>0</xdr:rowOff>
    </xdr:from>
    <xdr:to>
      <xdr:col>18</xdr:col>
      <xdr:colOff>0</xdr:colOff>
      <xdr:row>50</xdr:row>
      <xdr:rowOff>152400</xdr:rowOff>
    </xdr:to>
    <xdr:sp macro="" textlink="">
      <xdr:nvSpPr>
        <xdr:cNvPr id="49214" name="AutoShape 17">
          <a:extLst>
            <a:ext uri="{FF2B5EF4-FFF2-40B4-BE49-F238E27FC236}">
              <a16:creationId xmlns:a16="http://schemas.microsoft.com/office/drawing/2014/main" id="{00000000-0008-0000-0700-00003EC00000}"/>
            </a:ext>
          </a:extLst>
        </xdr:cNvPr>
        <xdr:cNvSpPr>
          <a:spLocks noChangeArrowheads="1"/>
        </xdr:cNvSpPr>
      </xdr:nvSpPr>
      <xdr:spPr bwMode="auto">
        <a:xfrm rot="5420154">
          <a:off x="3028950" y="7934325"/>
          <a:ext cx="314325" cy="142875"/>
        </a:xfrm>
        <a:prstGeom prst="flowChartExtra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47625</xdr:colOff>
      <xdr:row>53</xdr:row>
      <xdr:rowOff>38100</xdr:rowOff>
    </xdr:from>
    <xdr:to>
      <xdr:col>9</xdr:col>
      <xdr:colOff>161925</xdr:colOff>
      <xdr:row>54</xdr:row>
      <xdr:rowOff>152400</xdr:rowOff>
    </xdr:to>
    <xdr:sp macro="" textlink="">
      <xdr:nvSpPr>
        <xdr:cNvPr id="49215" name="AutoShape 18">
          <a:extLst>
            <a:ext uri="{FF2B5EF4-FFF2-40B4-BE49-F238E27FC236}">
              <a16:creationId xmlns:a16="http://schemas.microsoft.com/office/drawing/2014/main" id="{00000000-0008-0000-0700-00003FC00000}"/>
            </a:ext>
          </a:extLst>
        </xdr:cNvPr>
        <xdr:cNvSpPr>
          <a:spLocks noChangeArrowheads="1"/>
        </xdr:cNvSpPr>
      </xdr:nvSpPr>
      <xdr:spPr bwMode="auto">
        <a:xfrm rot="5420154">
          <a:off x="1590675" y="8648700"/>
          <a:ext cx="285750" cy="114300"/>
        </a:xfrm>
        <a:prstGeom prst="flowChartExtra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19050</xdr:colOff>
      <xdr:row>51</xdr:row>
      <xdr:rowOff>66675</xdr:rowOff>
    </xdr:from>
    <xdr:to>
      <xdr:col>6</xdr:col>
      <xdr:colOff>161925</xdr:colOff>
      <xdr:row>52</xdr:row>
      <xdr:rowOff>104775</xdr:rowOff>
    </xdr:to>
    <xdr:sp macro="" textlink="">
      <xdr:nvSpPr>
        <xdr:cNvPr id="49216" name="AutoShape 20">
          <a:extLst>
            <a:ext uri="{FF2B5EF4-FFF2-40B4-BE49-F238E27FC236}">
              <a16:creationId xmlns:a16="http://schemas.microsoft.com/office/drawing/2014/main" id="{00000000-0008-0000-0700-000040C00000}"/>
            </a:ext>
          </a:extLst>
        </xdr:cNvPr>
        <xdr:cNvSpPr>
          <a:spLocks noChangeArrowheads="1"/>
        </xdr:cNvSpPr>
      </xdr:nvSpPr>
      <xdr:spPr bwMode="auto">
        <a:xfrm rot="5420154">
          <a:off x="1071563" y="8281987"/>
          <a:ext cx="209550" cy="142875"/>
        </a:xfrm>
        <a:prstGeom prst="flowChartExtra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85725</xdr:colOff>
          <xdr:row>11</xdr:row>
          <xdr:rowOff>152400</xdr:rowOff>
        </xdr:from>
        <xdr:to>
          <xdr:col>34</xdr:col>
          <xdr:colOff>66675</xdr:colOff>
          <xdr:row>13</xdr:row>
          <xdr:rowOff>38100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7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12</xdr:row>
          <xdr:rowOff>142875</xdr:rowOff>
        </xdr:from>
        <xdr:to>
          <xdr:col>30</xdr:col>
          <xdr:colOff>76200</xdr:colOff>
          <xdr:row>14</xdr:row>
          <xdr:rowOff>28575</xdr:rowOff>
        </xdr:to>
        <xdr:sp macro="" textlink="">
          <xdr:nvSpPr>
            <xdr:cNvPr id="49154" name="Check Box 2" hidden="1">
              <a:extLst>
                <a:ext uri="{63B3BB69-23CF-44E3-9099-C40C66FF867C}">
                  <a14:compatExt spid="_x0000_s49154"/>
                </a:ext>
                <a:ext uri="{FF2B5EF4-FFF2-40B4-BE49-F238E27FC236}">
                  <a16:creationId xmlns:a16="http://schemas.microsoft.com/office/drawing/2014/main" id="{00000000-0008-0000-0700-00000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57150</xdr:colOff>
          <xdr:row>13</xdr:row>
          <xdr:rowOff>0</xdr:rowOff>
        </xdr:from>
        <xdr:to>
          <xdr:col>32</xdr:col>
          <xdr:colOff>47625</xdr:colOff>
          <xdr:row>14</xdr:row>
          <xdr:rowOff>57150</xdr:rowOff>
        </xdr:to>
        <xdr:sp macro="" textlink="">
          <xdr:nvSpPr>
            <xdr:cNvPr id="49155" name="Check Box 3" hidden="1">
              <a:extLst>
                <a:ext uri="{63B3BB69-23CF-44E3-9099-C40C66FF867C}">
                  <a14:compatExt spid="_x0000_s49155"/>
                </a:ext>
                <a:ext uri="{FF2B5EF4-FFF2-40B4-BE49-F238E27FC236}">
                  <a16:creationId xmlns:a16="http://schemas.microsoft.com/office/drawing/2014/main" id="{00000000-0008-0000-0700-000003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15</xdr:row>
          <xdr:rowOff>95250</xdr:rowOff>
        </xdr:from>
        <xdr:to>
          <xdr:col>7</xdr:col>
          <xdr:colOff>142875</xdr:colOff>
          <xdr:row>17</xdr:row>
          <xdr:rowOff>9525</xdr:rowOff>
        </xdr:to>
        <xdr:sp macro="" textlink="">
          <xdr:nvSpPr>
            <xdr:cNvPr id="49156" name="Check Box 4" hidden="1">
              <a:extLst>
                <a:ext uri="{63B3BB69-23CF-44E3-9099-C40C66FF867C}">
                  <a14:compatExt spid="_x0000_s49156"/>
                </a:ext>
                <a:ext uri="{FF2B5EF4-FFF2-40B4-BE49-F238E27FC236}">
                  <a16:creationId xmlns:a16="http://schemas.microsoft.com/office/drawing/2014/main" id="{00000000-0008-0000-0700-000004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Single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14</xdr:row>
          <xdr:rowOff>76200</xdr:rowOff>
        </xdr:from>
        <xdr:to>
          <xdr:col>7</xdr:col>
          <xdr:colOff>142875</xdr:colOff>
          <xdr:row>16</xdr:row>
          <xdr:rowOff>0</xdr:rowOff>
        </xdr:to>
        <xdr:sp macro="" textlink="">
          <xdr:nvSpPr>
            <xdr:cNvPr id="49157" name="Check Box 5" hidden="1">
              <a:extLst>
                <a:ext uri="{63B3BB69-23CF-44E3-9099-C40C66FF867C}">
                  <a14:compatExt spid="_x0000_s49157"/>
                </a:ext>
                <a:ext uri="{FF2B5EF4-FFF2-40B4-BE49-F238E27FC236}">
                  <a16:creationId xmlns:a16="http://schemas.microsoft.com/office/drawing/2014/main" id="{00000000-0008-0000-0700-000005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Single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14</xdr:row>
          <xdr:rowOff>95250</xdr:rowOff>
        </xdr:from>
        <xdr:to>
          <xdr:col>9</xdr:col>
          <xdr:colOff>114300</xdr:colOff>
          <xdr:row>15</xdr:row>
          <xdr:rowOff>152400</xdr:rowOff>
        </xdr:to>
        <xdr:sp macro="" textlink="">
          <xdr:nvSpPr>
            <xdr:cNvPr id="49158" name="Check Box 6" hidden="1">
              <a:extLst>
                <a:ext uri="{63B3BB69-23CF-44E3-9099-C40C66FF867C}">
                  <a14:compatExt spid="_x0000_s49158"/>
                </a:ext>
                <a:ext uri="{FF2B5EF4-FFF2-40B4-BE49-F238E27FC236}">
                  <a16:creationId xmlns:a16="http://schemas.microsoft.com/office/drawing/2014/main" id="{00000000-0008-0000-0700-000006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15</xdr:row>
          <xdr:rowOff>114300</xdr:rowOff>
        </xdr:from>
        <xdr:to>
          <xdr:col>9</xdr:col>
          <xdr:colOff>123825</xdr:colOff>
          <xdr:row>16</xdr:row>
          <xdr:rowOff>161925</xdr:rowOff>
        </xdr:to>
        <xdr:sp macro="" textlink="">
          <xdr:nvSpPr>
            <xdr:cNvPr id="49159" name="Check Box 7" hidden="1">
              <a:extLst>
                <a:ext uri="{63B3BB69-23CF-44E3-9099-C40C66FF867C}">
                  <a14:compatExt spid="_x0000_s49159"/>
                </a:ext>
                <a:ext uri="{FF2B5EF4-FFF2-40B4-BE49-F238E27FC236}">
                  <a16:creationId xmlns:a16="http://schemas.microsoft.com/office/drawing/2014/main" id="{00000000-0008-0000-0700-000007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15</xdr:row>
          <xdr:rowOff>104775</xdr:rowOff>
        </xdr:from>
        <xdr:to>
          <xdr:col>16</xdr:col>
          <xdr:colOff>85725</xdr:colOff>
          <xdr:row>16</xdr:row>
          <xdr:rowOff>152400</xdr:rowOff>
        </xdr:to>
        <xdr:sp macro="" textlink="">
          <xdr:nvSpPr>
            <xdr:cNvPr id="49160" name="Check Box 8" hidden="1">
              <a:extLst>
                <a:ext uri="{63B3BB69-23CF-44E3-9099-C40C66FF867C}">
                  <a14:compatExt spid="_x0000_s49160"/>
                </a:ext>
                <a:ext uri="{FF2B5EF4-FFF2-40B4-BE49-F238E27FC236}">
                  <a16:creationId xmlns:a16="http://schemas.microsoft.com/office/drawing/2014/main" id="{00000000-0008-0000-0700-000008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14</xdr:row>
          <xdr:rowOff>104775</xdr:rowOff>
        </xdr:from>
        <xdr:to>
          <xdr:col>16</xdr:col>
          <xdr:colOff>85725</xdr:colOff>
          <xdr:row>15</xdr:row>
          <xdr:rowOff>161925</xdr:rowOff>
        </xdr:to>
        <xdr:sp macro="" textlink="">
          <xdr:nvSpPr>
            <xdr:cNvPr id="49161" name="Check Box 9" hidden="1">
              <a:extLst>
                <a:ext uri="{63B3BB69-23CF-44E3-9099-C40C66FF867C}">
                  <a14:compatExt spid="_x0000_s49161"/>
                </a:ext>
                <a:ext uri="{FF2B5EF4-FFF2-40B4-BE49-F238E27FC236}">
                  <a16:creationId xmlns:a16="http://schemas.microsoft.com/office/drawing/2014/main" id="{00000000-0008-0000-0700-000009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15</xdr:row>
          <xdr:rowOff>95250</xdr:rowOff>
        </xdr:from>
        <xdr:to>
          <xdr:col>24</xdr:col>
          <xdr:colOff>9525</xdr:colOff>
          <xdr:row>16</xdr:row>
          <xdr:rowOff>142875</xdr:rowOff>
        </xdr:to>
        <xdr:sp macro="" textlink="">
          <xdr:nvSpPr>
            <xdr:cNvPr id="49162" name="Check Box 10" hidden="1">
              <a:extLst>
                <a:ext uri="{63B3BB69-23CF-44E3-9099-C40C66FF867C}">
                  <a14:compatExt spid="_x0000_s49162"/>
                </a:ext>
                <a:ext uri="{FF2B5EF4-FFF2-40B4-BE49-F238E27FC236}">
                  <a16:creationId xmlns:a16="http://schemas.microsoft.com/office/drawing/2014/main" id="{00000000-0008-0000-0700-00000A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15</xdr:row>
          <xdr:rowOff>95250</xdr:rowOff>
        </xdr:from>
        <xdr:to>
          <xdr:col>29</xdr:col>
          <xdr:colOff>95250</xdr:colOff>
          <xdr:row>16</xdr:row>
          <xdr:rowOff>142875</xdr:rowOff>
        </xdr:to>
        <xdr:sp macro="" textlink="">
          <xdr:nvSpPr>
            <xdr:cNvPr id="49163" name="Check Box 11" hidden="1">
              <a:extLst>
                <a:ext uri="{63B3BB69-23CF-44E3-9099-C40C66FF867C}">
                  <a14:compatExt spid="_x0000_s49163"/>
                </a:ext>
                <a:ext uri="{FF2B5EF4-FFF2-40B4-BE49-F238E27FC236}">
                  <a16:creationId xmlns:a16="http://schemas.microsoft.com/office/drawing/2014/main" id="{00000000-0008-0000-0700-00000B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14</xdr:row>
          <xdr:rowOff>95250</xdr:rowOff>
        </xdr:from>
        <xdr:to>
          <xdr:col>29</xdr:col>
          <xdr:colOff>95250</xdr:colOff>
          <xdr:row>15</xdr:row>
          <xdr:rowOff>152400</xdr:rowOff>
        </xdr:to>
        <xdr:sp macro="" textlink="">
          <xdr:nvSpPr>
            <xdr:cNvPr id="49164" name="Check Box 12" hidden="1">
              <a:extLst>
                <a:ext uri="{63B3BB69-23CF-44E3-9099-C40C66FF867C}">
                  <a14:compatExt spid="_x0000_s49164"/>
                </a:ext>
                <a:ext uri="{FF2B5EF4-FFF2-40B4-BE49-F238E27FC236}">
                  <a16:creationId xmlns:a16="http://schemas.microsoft.com/office/drawing/2014/main" id="{00000000-0008-0000-0700-00000C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14</xdr:row>
          <xdr:rowOff>95250</xdr:rowOff>
        </xdr:from>
        <xdr:to>
          <xdr:col>24</xdr:col>
          <xdr:colOff>9525</xdr:colOff>
          <xdr:row>15</xdr:row>
          <xdr:rowOff>152400</xdr:rowOff>
        </xdr:to>
        <xdr:sp macro="" textlink="">
          <xdr:nvSpPr>
            <xdr:cNvPr id="49165" name="Check Box 13" hidden="1">
              <a:extLst>
                <a:ext uri="{63B3BB69-23CF-44E3-9099-C40C66FF867C}">
                  <a14:compatExt spid="_x0000_s49165"/>
                </a:ext>
                <a:ext uri="{FF2B5EF4-FFF2-40B4-BE49-F238E27FC236}">
                  <a16:creationId xmlns:a16="http://schemas.microsoft.com/office/drawing/2014/main" id="{00000000-0008-0000-0700-00000D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51</xdr:row>
          <xdr:rowOff>133350</xdr:rowOff>
        </xdr:from>
        <xdr:to>
          <xdr:col>25</xdr:col>
          <xdr:colOff>104775</xdr:colOff>
          <xdr:row>53</xdr:row>
          <xdr:rowOff>9525</xdr:rowOff>
        </xdr:to>
        <xdr:sp macro="" textlink="">
          <xdr:nvSpPr>
            <xdr:cNvPr id="49166" name="Check Box 14" hidden="1">
              <a:extLst>
                <a:ext uri="{63B3BB69-23CF-44E3-9099-C40C66FF867C}">
                  <a14:compatExt spid="_x0000_s49166"/>
                </a:ext>
                <a:ext uri="{FF2B5EF4-FFF2-40B4-BE49-F238E27FC236}">
                  <a16:creationId xmlns:a16="http://schemas.microsoft.com/office/drawing/2014/main" id="{00000000-0008-0000-0700-00000E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152400</xdr:colOff>
      <xdr:row>29</xdr:row>
      <xdr:rowOff>47625</xdr:rowOff>
    </xdr:from>
    <xdr:to>
      <xdr:col>24</xdr:col>
      <xdr:colOff>219075</xdr:colOff>
      <xdr:row>29</xdr:row>
      <xdr:rowOff>228600</xdr:rowOff>
    </xdr:to>
    <xdr:pic>
      <xdr:nvPicPr>
        <xdr:cNvPr id="52252" name="Picture 1" descr="dyus_da1[1]">
          <a:extLst>
            <a:ext uri="{FF2B5EF4-FFF2-40B4-BE49-F238E27FC236}">
              <a16:creationId xmlns:a16="http://schemas.microsoft.com/office/drawing/2014/main" id="{00000000-0008-0000-0800-00001C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76875" y="6219825"/>
          <a:ext cx="276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200025</xdr:colOff>
      <xdr:row>20</xdr:row>
      <xdr:rowOff>47625</xdr:rowOff>
    </xdr:from>
    <xdr:to>
      <xdr:col>25</xdr:col>
      <xdr:colOff>57150</xdr:colOff>
      <xdr:row>20</xdr:row>
      <xdr:rowOff>228600</xdr:rowOff>
    </xdr:to>
    <xdr:pic>
      <xdr:nvPicPr>
        <xdr:cNvPr id="52253" name="Picture 2" descr="dyus_da1[1]">
          <a:extLst>
            <a:ext uri="{FF2B5EF4-FFF2-40B4-BE49-F238E27FC236}">
              <a16:creationId xmlns:a16="http://schemas.microsoft.com/office/drawing/2014/main" id="{00000000-0008-0000-0800-00001D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24500" y="4010025"/>
          <a:ext cx="295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228600</xdr:colOff>
      <xdr:row>5</xdr:row>
      <xdr:rowOff>47625</xdr:rowOff>
    </xdr:from>
    <xdr:to>
      <xdr:col>25</xdr:col>
      <xdr:colOff>47625</xdr:colOff>
      <xdr:row>5</xdr:row>
      <xdr:rowOff>228600</xdr:rowOff>
    </xdr:to>
    <xdr:pic>
      <xdr:nvPicPr>
        <xdr:cNvPr id="52254" name="Picture 3" descr="dyus_da1[1]">
          <a:extLst>
            <a:ext uri="{FF2B5EF4-FFF2-40B4-BE49-F238E27FC236}">
              <a16:creationId xmlns:a16="http://schemas.microsoft.com/office/drawing/2014/main" id="{00000000-0008-0000-0800-00001E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34025" y="866775"/>
          <a:ext cx="276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39414</xdr:colOff>
      <xdr:row>9</xdr:row>
      <xdr:rowOff>45982</xdr:rowOff>
    </xdr:from>
    <xdr:to>
      <xdr:col>2</xdr:col>
      <xdr:colOff>89995</xdr:colOff>
      <xdr:row>9</xdr:row>
      <xdr:rowOff>131707</xdr:rowOff>
    </xdr:to>
    <xdr:sp macro="" textlink="">
      <xdr:nvSpPr>
        <xdr:cNvPr id="2" name="AutoShape 7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 rot="5400000">
          <a:off x="389704" y="1416761"/>
          <a:ext cx="85725" cy="50581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45983</xdr:colOff>
      <xdr:row>11</xdr:row>
      <xdr:rowOff>72258</xdr:rowOff>
    </xdr:from>
    <xdr:to>
      <xdr:col>2</xdr:col>
      <xdr:colOff>96564</xdr:colOff>
      <xdr:row>11</xdr:row>
      <xdr:rowOff>157983</xdr:rowOff>
    </xdr:to>
    <xdr:sp macro="" textlink="">
      <xdr:nvSpPr>
        <xdr:cNvPr id="3" name="AutoShap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 rot="5400000">
          <a:off x="396273" y="1607261"/>
          <a:ext cx="85725" cy="50581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9</xdr:row>
      <xdr:rowOff>45983</xdr:rowOff>
    </xdr:from>
    <xdr:to>
      <xdr:col>18</xdr:col>
      <xdr:colOff>50581</xdr:colOff>
      <xdr:row>9</xdr:row>
      <xdr:rowOff>131708</xdr:rowOff>
    </xdr:to>
    <xdr:sp macro="" textlink="">
      <xdr:nvSpPr>
        <xdr:cNvPr id="4" name="AutoShape 76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/>
        </xdr:cNvSpPr>
      </xdr:nvSpPr>
      <xdr:spPr bwMode="auto">
        <a:xfrm rot="5400000">
          <a:off x="3293187" y="1482452"/>
          <a:ext cx="85725" cy="50581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19050</xdr:colOff>
      <xdr:row>13</xdr:row>
      <xdr:rowOff>85725</xdr:rowOff>
    </xdr:from>
    <xdr:to>
      <xdr:col>3</xdr:col>
      <xdr:colOff>123825</xdr:colOff>
      <xdr:row>16</xdr:row>
      <xdr:rowOff>114300</xdr:rowOff>
    </xdr:to>
    <xdr:sp macro="" textlink="">
      <xdr:nvSpPr>
        <xdr:cNvPr id="5" name="AutoShape 7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rrowheads="1"/>
        </xdr:cNvSpPr>
      </xdr:nvSpPr>
      <xdr:spPr bwMode="auto">
        <a:xfrm rot="5400000">
          <a:off x="376238" y="17083087"/>
          <a:ext cx="476250" cy="104775"/>
        </a:xfrm>
        <a:prstGeom prst="triangle">
          <a:avLst>
            <a:gd name="adj" fmla="val 49644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39414</xdr:colOff>
      <xdr:row>40</xdr:row>
      <xdr:rowOff>45982</xdr:rowOff>
    </xdr:from>
    <xdr:to>
      <xdr:col>2</xdr:col>
      <xdr:colOff>89995</xdr:colOff>
      <xdr:row>40</xdr:row>
      <xdr:rowOff>131707</xdr:rowOff>
    </xdr:to>
    <xdr:sp macro="" textlink="">
      <xdr:nvSpPr>
        <xdr:cNvPr id="6" name="AutoShape 76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rrowheads="1"/>
        </xdr:cNvSpPr>
      </xdr:nvSpPr>
      <xdr:spPr bwMode="auto">
        <a:xfrm rot="5400000">
          <a:off x="389704" y="1482451"/>
          <a:ext cx="85725" cy="50581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45983</xdr:colOff>
      <xdr:row>42</xdr:row>
      <xdr:rowOff>72258</xdr:rowOff>
    </xdr:from>
    <xdr:to>
      <xdr:col>2</xdr:col>
      <xdr:colOff>96564</xdr:colOff>
      <xdr:row>42</xdr:row>
      <xdr:rowOff>157983</xdr:rowOff>
    </xdr:to>
    <xdr:sp macro="" textlink="">
      <xdr:nvSpPr>
        <xdr:cNvPr id="7" name="AutoShape 7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rrowheads="1"/>
        </xdr:cNvSpPr>
      </xdr:nvSpPr>
      <xdr:spPr bwMode="auto">
        <a:xfrm rot="5400000">
          <a:off x="396273" y="1738640"/>
          <a:ext cx="85725" cy="50581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40</xdr:row>
      <xdr:rowOff>45983</xdr:rowOff>
    </xdr:from>
    <xdr:to>
      <xdr:col>18</xdr:col>
      <xdr:colOff>50581</xdr:colOff>
      <xdr:row>40</xdr:row>
      <xdr:rowOff>131708</xdr:rowOff>
    </xdr:to>
    <xdr:sp macro="" textlink="">
      <xdr:nvSpPr>
        <xdr:cNvPr id="8" name="AutoShape 76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rrowheads="1"/>
        </xdr:cNvSpPr>
      </xdr:nvSpPr>
      <xdr:spPr bwMode="auto">
        <a:xfrm rot="5400000">
          <a:off x="3293187" y="1482452"/>
          <a:ext cx="85725" cy="50581"/>
        </a:xfrm>
        <a:prstGeom prst="triangle">
          <a:avLst>
            <a:gd name="adj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19050</xdr:colOff>
      <xdr:row>44</xdr:row>
      <xdr:rowOff>85725</xdr:rowOff>
    </xdr:from>
    <xdr:to>
      <xdr:col>3</xdr:col>
      <xdr:colOff>123825</xdr:colOff>
      <xdr:row>47</xdr:row>
      <xdr:rowOff>114300</xdr:rowOff>
    </xdr:to>
    <xdr:sp macro="" textlink="">
      <xdr:nvSpPr>
        <xdr:cNvPr id="9" name="AutoShape 79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rrowheads="1"/>
        </xdr:cNvSpPr>
      </xdr:nvSpPr>
      <xdr:spPr bwMode="auto">
        <a:xfrm rot="5400000">
          <a:off x="352754" y="2287642"/>
          <a:ext cx="540954" cy="104775"/>
        </a:xfrm>
        <a:prstGeom prst="triangle">
          <a:avLst>
            <a:gd name="adj" fmla="val 49644"/>
          </a:avLst>
        </a:prstGeom>
        <a:solidFill>
          <a:srgbClr val="000000"/>
        </a:solidFill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8</xdr:row>
          <xdr:rowOff>104775</xdr:rowOff>
        </xdr:from>
        <xdr:to>
          <xdr:col>23</xdr:col>
          <xdr:colOff>123825</xdr:colOff>
          <xdr:row>10</xdr:row>
          <xdr:rowOff>57150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9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</xdr:row>
          <xdr:rowOff>104775</xdr:rowOff>
        </xdr:from>
        <xdr:to>
          <xdr:col>26</xdr:col>
          <xdr:colOff>123825</xdr:colOff>
          <xdr:row>10</xdr:row>
          <xdr:rowOff>57150</xdr:rowOff>
        </xdr:to>
        <xdr:sp macro="" textlink="">
          <xdr:nvSpPr>
            <xdr:cNvPr id="50178" name="Check Box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09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39</xdr:row>
          <xdr:rowOff>104775</xdr:rowOff>
        </xdr:from>
        <xdr:to>
          <xdr:col>23</xdr:col>
          <xdr:colOff>123825</xdr:colOff>
          <xdr:row>41</xdr:row>
          <xdr:rowOff>0</xdr:rowOff>
        </xdr:to>
        <xdr:sp macro="" textlink="">
          <xdr:nvSpPr>
            <xdr:cNvPr id="50179" name="Check Box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00000000-0008-0000-0900-00000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39</xdr:row>
          <xdr:rowOff>104775</xdr:rowOff>
        </xdr:from>
        <xdr:to>
          <xdr:col>26</xdr:col>
          <xdr:colOff>123825</xdr:colOff>
          <xdr:row>41</xdr:row>
          <xdr:rowOff>0</xdr:rowOff>
        </xdr:to>
        <xdr:sp macro="" textlink="">
          <xdr:nvSpPr>
            <xdr:cNvPr id="50180" name="Check Box 4" hidden="1">
              <a:extLst>
                <a:ext uri="{63B3BB69-23CF-44E3-9099-C40C66FF867C}">
                  <a14:compatExt spid="_x0000_s50180"/>
                </a:ext>
                <a:ext uri="{FF2B5EF4-FFF2-40B4-BE49-F238E27FC236}">
                  <a16:creationId xmlns:a16="http://schemas.microsoft.com/office/drawing/2014/main" id="{00000000-0008-0000-0900-00000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6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66.xml"/><Relationship Id="rId5" Type="http://schemas.openxmlformats.org/officeDocument/2006/relationships/ctrlProp" Target="../ctrlProps/ctrlProp65.xml"/><Relationship Id="rId4" Type="http://schemas.openxmlformats.org/officeDocument/2006/relationships/ctrlProp" Target="../ctrlProps/ctrlProp6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8.xml"/><Relationship Id="rId4" Type="http://schemas.openxmlformats.org/officeDocument/2006/relationships/ctrlProp" Target="../ctrlProps/ctrlProp2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46.x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41.xml"/><Relationship Id="rId20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24" Type="http://schemas.openxmlformats.org/officeDocument/2006/relationships/ctrlProp" Target="../ctrlProps/ctrlProp49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23" Type="http://schemas.openxmlformats.org/officeDocument/2006/relationships/ctrlProp" Target="../ctrlProps/ctrlProp48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Relationship Id="rId22" Type="http://schemas.openxmlformats.org/officeDocument/2006/relationships/ctrlProp" Target="../ctrlProps/ctrlProp4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6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indexed="10"/>
  </sheetPr>
  <dimension ref="A1:AO294"/>
  <sheetViews>
    <sheetView showGridLines="0" zoomScale="145" zoomScaleNormal="145" workbookViewId="0">
      <selection activeCell="AX112" sqref="AX112"/>
    </sheetView>
  </sheetViews>
  <sheetFormatPr defaultRowHeight="12.75"/>
  <cols>
    <col min="1" max="3" width="2.7109375" customWidth="1"/>
    <col min="4" max="4" width="1.85546875" customWidth="1"/>
    <col min="5" max="5" width="3.140625" customWidth="1"/>
    <col min="6" max="10" width="2.7109375" customWidth="1"/>
    <col min="11" max="11" width="3.28515625" customWidth="1"/>
    <col min="12" max="12" width="2.28515625" customWidth="1"/>
    <col min="13" max="13" width="3.140625" customWidth="1"/>
    <col min="14" max="14" width="2" customWidth="1"/>
    <col min="15" max="15" width="4" customWidth="1"/>
    <col min="16" max="16" width="3.140625" customWidth="1"/>
    <col min="17" max="18" width="2.7109375" customWidth="1"/>
    <col min="19" max="19" width="4.28515625" customWidth="1"/>
    <col min="20" max="27" width="2.7109375" customWidth="1"/>
    <col min="28" max="28" width="3.42578125" customWidth="1"/>
    <col min="29" max="32" width="2.7109375" customWidth="1"/>
    <col min="33" max="33" width="2.5703125" customWidth="1"/>
    <col min="34" max="35" width="2.7109375" customWidth="1"/>
    <col min="36" max="36" width="1.7109375" hidden="1" customWidth="1"/>
    <col min="37" max="41" width="2.7109375" customWidth="1"/>
    <col min="42" max="42" width="2.85546875" customWidth="1"/>
    <col min="43" max="50" width="2.7109375" customWidth="1"/>
    <col min="51" max="51" width="2.42578125" customWidth="1"/>
    <col min="52" max="101" width="2.7109375" customWidth="1"/>
  </cols>
  <sheetData>
    <row r="1" spans="1:33" s="4" customFormat="1" ht="9.9499999999999993" customHeight="1">
      <c r="A1" s="547" t="s">
        <v>0</v>
      </c>
      <c r="E1" s="82" t="s">
        <v>93</v>
      </c>
      <c r="V1" s="5"/>
    </row>
    <row r="2" spans="1:33" s="4" customFormat="1" ht="5.25" customHeight="1">
      <c r="A2" s="547"/>
      <c r="E2" s="549" t="s">
        <v>94</v>
      </c>
      <c r="F2" s="549"/>
      <c r="G2" s="549"/>
      <c r="H2" s="549"/>
      <c r="I2" s="549"/>
      <c r="J2" s="549"/>
      <c r="K2" s="549"/>
      <c r="L2" s="549"/>
      <c r="M2" s="549"/>
      <c r="N2" s="549"/>
      <c r="O2" s="549"/>
      <c r="V2" s="5"/>
    </row>
    <row r="3" spans="1:33" s="4" customFormat="1" ht="9.9499999999999993" customHeight="1">
      <c r="A3" s="548"/>
      <c r="B3" s="6"/>
      <c r="C3" s="6"/>
      <c r="D3" s="6"/>
      <c r="E3" s="550"/>
      <c r="F3" s="550"/>
      <c r="G3" s="550"/>
      <c r="H3" s="550"/>
      <c r="I3" s="550"/>
      <c r="J3" s="550"/>
      <c r="K3" s="550"/>
      <c r="L3" s="550"/>
      <c r="M3" s="550"/>
      <c r="N3" s="550"/>
      <c r="O3" s="550"/>
      <c r="P3" s="6"/>
      <c r="Q3" s="6"/>
      <c r="R3" s="6"/>
      <c r="S3" s="6"/>
      <c r="T3" s="6"/>
      <c r="U3" s="6"/>
      <c r="V3" s="83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s="4" customFormat="1" ht="10.5" customHeight="1">
      <c r="A4" s="551" t="s">
        <v>648</v>
      </c>
      <c r="B4" s="551"/>
      <c r="C4" s="551"/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551"/>
      <c r="O4" s="551"/>
      <c r="P4" s="551"/>
      <c r="Q4" s="551"/>
      <c r="R4" s="551"/>
      <c r="S4" s="551"/>
      <c r="T4" s="551"/>
      <c r="U4" s="551"/>
      <c r="V4" s="551"/>
      <c r="W4" s="551"/>
      <c r="X4" s="551"/>
      <c r="Y4" s="551"/>
      <c r="Z4" s="551"/>
      <c r="AA4" s="551"/>
      <c r="AB4" s="551"/>
      <c r="AC4" s="551"/>
      <c r="AD4" s="551"/>
      <c r="AE4" s="551"/>
      <c r="AF4" s="551"/>
      <c r="AG4" s="551"/>
    </row>
    <row r="5" spans="1:33" s="4" customFormat="1" ht="12" customHeight="1">
      <c r="A5" s="574" t="s">
        <v>649</v>
      </c>
      <c r="B5" s="574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O5" s="574"/>
      <c r="P5" s="574"/>
      <c r="Q5" s="574"/>
      <c r="R5" s="574"/>
      <c r="S5" s="574"/>
      <c r="T5" s="574"/>
      <c r="U5" s="574"/>
      <c r="V5" s="574"/>
      <c r="W5" s="574"/>
      <c r="X5" s="574"/>
      <c r="Y5" s="574"/>
      <c r="Z5" s="574"/>
      <c r="AA5" s="574"/>
      <c r="AB5" s="574"/>
      <c r="AC5" s="574"/>
      <c r="AD5" s="574"/>
      <c r="AE5" s="574"/>
      <c r="AF5" s="574"/>
      <c r="AG5" s="574"/>
    </row>
    <row r="6" spans="1:33" s="9" customFormat="1" ht="9.9499999999999993" customHeight="1" thickBot="1">
      <c r="A6" s="84"/>
      <c r="B6" s="84"/>
      <c r="C6" s="84"/>
      <c r="D6" s="84"/>
      <c r="E6" s="85" t="s">
        <v>701</v>
      </c>
      <c r="F6" s="85"/>
      <c r="G6" s="85"/>
      <c r="H6" s="85"/>
      <c r="I6" s="85"/>
      <c r="J6" s="85"/>
      <c r="K6" s="85">
        <v>2023</v>
      </c>
      <c r="L6" s="85"/>
      <c r="M6" s="85"/>
      <c r="N6" s="85"/>
      <c r="O6" s="85"/>
      <c r="P6" s="85"/>
      <c r="Q6" s="85"/>
      <c r="R6" s="85"/>
      <c r="S6" s="85"/>
      <c r="T6" s="85"/>
      <c r="U6" s="85"/>
      <c r="V6" s="85" t="s">
        <v>744</v>
      </c>
      <c r="W6" s="85"/>
      <c r="X6" s="85"/>
      <c r="Y6" s="85"/>
      <c r="Z6" s="85"/>
      <c r="AA6" s="85"/>
      <c r="AB6" s="85" t="s">
        <v>745</v>
      </c>
      <c r="AC6" s="85"/>
      <c r="AD6" s="85"/>
      <c r="AE6" s="80"/>
      <c r="AF6" s="80"/>
      <c r="AG6" s="80"/>
    </row>
    <row r="7" spans="1:33" s="4" customFormat="1" ht="9.9499999999999993" customHeight="1">
      <c r="A7" s="93"/>
      <c r="B7" s="93"/>
      <c r="C7" s="94"/>
      <c r="D7" s="78"/>
      <c r="E7" s="375" t="s">
        <v>196</v>
      </c>
      <c r="F7" s="78"/>
      <c r="G7" s="78"/>
      <c r="H7" s="78"/>
      <c r="I7" s="78"/>
      <c r="J7" s="78"/>
      <c r="K7" s="78"/>
      <c r="L7" s="78"/>
      <c r="M7" s="78"/>
      <c r="N7" s="78"/>
      <c r="O7" s="86"/>
      <c r="P7" s="78" t="s">
        <v>96</v>
      </c>
      <c r="Q7" s="78"/>
      <c r="R7" s="78"/>
      <c r="S7" s="78"/>
      <c r="T7" s="78"/>
      <c r="U7" s="78"/>
      <c r="V7" s="78"/>
      <c r="W7" s="78"/>
      <c r="X7" s="78"/>
      <c r="Y7" s="86"/>
      <c r="Z7" s="78" t="s">
        <v>95</v>
      </c>
      <c r="AA7" s="78"/>
      <c r="AB7" s="78"/>
      <c r="AC7" s="78"/>
      <c r="AD7" s="78"/>
    </row>
    <row r="8" spans="1:33" s="4" customFormat="1" ht="9.9499999999999993" customHeight="1">
      <c r="A8" s="600" t="s">
        <v>44</v>
      </c>
      <c r="B8" s="600"/>
      <c r="C8" s="600"/>
      <c r="D8" s="78"/>
      <c r="E8" s="607"/>
      <c r="F8" s="608"/>
      <c r="G8" s="608"/>
      <c r="H8" s="608"/>
      <c r="I8" s="608"/>
      <c r="J8" s="608"/>
      <c r="K8" s="608"/>
      <c r="L8" s="608"/>
      <c r="M8" s="608"/>
      <c r="N8" s="608"/>
      <c r="O8" s="609"/>
      <c r="P8" s="512"/>
      <c r="Q8" s="513"/>
      <c r="R8" s="513"/>
      <c r="S8" s="513"/>
      <c r="T8" s="513"/>
      <c r="U8" s="513"/>
      <c r="V8" s="513"/>
      <c r="W8" s="513"/>
      <c r="X8" s="513"/>
      <c r="Y8" s="514"/>
      <c r="Z8" s="554"/>
      <c r="AA8" s="555"/>
      <c r="AB8" s="555"/>
      <c r="AC8" s="555"/>
      <c r="AD8" s="555"/>
      <c r="AE8" s="555"/>
      <c r="AF8" s="555"/>
      <c r="AG8" s="555"/>
    </row>
    <row r="9" spans="1:33" s="4" customFormat="1" ht="4.5" customHeight="1">
      <c r="A9" s="600"/>
      <c r="B9" s="600"/>
      <c r="C9" s="600"/>
      <c r="D9" s="78"/>
      <c r="E9" s="610"/>
      <c r="F9" s="611"/>
      <c r="G9" s="611"/>
      <c r="H9" s="611"/>
      <c r="I9" s="611"/>
      <c r="J9" s="611"/>
      <c r="K9" s="611"/>
      <c r="L9" s="611"/>
      <c r="M9" s="611"/>
      <c r="N9" s="611"/>
      <c r="O9" s="612"/>
      <c r="P9" s="515"/>
      <c r="Q9" s="516"/>
      <c r="R9" s="516"/>
      <c r="S9" s="516"/>
      <c r="T9" s="516"/>
      <c r="U9" s="516"/>
      <c r="V9" s="516"/>
      <c r="W9" s="516"/>
      <c r="X9" s="516"/>
      <c r="Y9" s="517"/>
      <c r="Z9" s="556"/>
      <c r="AA9" s="557"/>
      <c r="AB9" s="557"/>
      <c r="AC9" s="557"/>
      <c r="AD9" s="557"/>
      <c r="AE9" s="557"/>
      <c r="AF9" s="557"/>
      <c r="AG9" s="557"/>
    </row>
    <row r="10" spans="1:33" s="4" customFormat="1" ht="9.9499999999999993" customHeight="1">
      <c r="A10" s="600"/>
      <c r="B10" s="600"/>
      <c r="C10" s="600"/>
      <c r="D10" s="78"/>
      <c r="E10" s="376" t="s">
        <v>197</v>
      </c>
      <c r="F10" s="84"/>
      <c r="G10" s="84"/>
      <c r="H10" s="84"/>
      <c r="I10" s="84"/>
      <c r="J10" s="84"/>
      <c r="K10" s="84"/>
      <c r="L10" s="84"/>
      <c r="M10" s="84"/>
      <c r="N10" s="84"/>
      <c r="O10" s="87"/>
      <c r="P10" s="78" t="s">
        <v>96</v>
      </c>
      <c r="Q10" s="84"/>
      <c r="R10" s="84"/>
      <c r="S10" s="84"/>
      <c r="T10" s="84"/>
      <c r="U10" s="84"/>
      <c r="V10" s="84"/>
      <c r="W10" s="84"/>
      <c r="X10" s="84"/>
      <c r="Y10" s="87"/>
      <c r="Z10" s="78" t="s">
        <v>97</v>
      </c>
      <c r="AA10" s="84"/>
      <c r="AB10" s="84"/>
      <c r="AC10" s="84"/>
      <c r="AD10" s="78"/>
    </row>
    <row r="11" spans="1:33" s="4" customFormat="1" ht="9.9499999999999993" customHeight="1">
      <c r="A11" s="600"/>
      <c r="B11" s="600"/>
      <c r="C11" s="600"/>
      <c r="D11" s="78"/>
      <c r="E11" s="570"/>
      <c r="F11" s="513"/>
      <c r="G11" s="513"/>
      <c r="H11" s="513"/>
      <c r="I11" s="513"/>
      <c r="J11" s="513"/>
      <c r="K11" s="513"/>
      <c r="L11" s="513"/>
      <c r="M11" s="513"/>
      <c r="N11" s="513"/>
      <c r="O11" s="514"/>
      <c r="P11" s="512"/>
      <c r="Q11" s="513"/>
      <c r="R11" s="513"/>
      <c r="S11" s="513"/>
      <c r="T11" s="513"/>
      <c r="U11" s="513"/>
      <c r="V11" s="513"/>
      <c r="W11" s="513"/>
      <c r="X11" s="513"/>
      <c r="Y11" s="514"/>
      <c r="Z11" s="554"/>
      <c r="AA11" s="555"/>
      <c r="AB11" s="555"/>
      <c r="AC11" s="555"/>
      <c r="AD11" s="555"/>
      <c r="AE11" s="555"/>
      <c r="AF11" s="555"/>
      <c r="AG11" s="555"/>
    </row>
    <row r="12" spans="1:33" s="4" customFormat="1" ht="5.25" customHeight="1" thickBot="1">
      <c r="A12" s="600"/>
      <c r="B12" s="600"/>
      <c r="C12" s="600"/>
      <c r="D12" s="78"/>
      <c r="E12" s="571"/>
      <c r="F12" s="516"/>
      <c r="G12" s="516"/>
      <c r="H12" s="516"/>
      <c r="I12" s="516"/>
      <c r="J12" s="516"/>
      <c r="K12" s="516"/>
      <c r="L12" s="516"/>
      <c r="M12" s="516"/>
      <c r="N12" s="516"/>
      <c r="O12" s="517"/>
      <c r="P12" s="515"/>
      <c r="Q12" s="516"/>
      <c r="R12" s="516"/>
      <c r="S12" s="516"/>
      <c r="T12" s="516"/>
      <c r="U12" s="516"/>
      <c r="V12" s="516"/>
      <c r="W12" s="516"/>
      <c r="X12" s="516"/>
      <c r="Y12" s="517"/>
      <c r="Z12" s="575"/>
      <c r="AA12" s="576"/>
      <c r="AB12" s="576"/>
      <c r="AC12" s="576"/>
      <c r="AD12" s="576"/>
      <c r="AE12" s="576"/>
      <c r="AF12" s="576"/>
      <c r="AG12" s="576"/>
    </row>
    <row r="13" spans="1:33" s="4" customFormat="1" ht="9.9499999999999993" customHeight="1">
      <c r="A13" s="600"/>
      <c r="B13" s="600"/>
      <c r="C13" s="600"/>
      <c r="D13" s="78"/>
      <c r="E13" s="376" t="s">
        <v>634</v>
      </c>
      <c r="F13" s="84"/>
      <c r="G13" s="84"/>
      <c r="H13" s="84"/>
      <c r="I13" s="84"/>
      <c r="J13" s="84"/>
      <c r="K13" s="84"/>
      <c r="L13" s="84"/>
      <c r="M13" s="84"/>
      <c r="N13" s="84"/>
      <c r="O13" s="90"/>
      <c r="P13" s="84"/>
      <c r="Q13" s="84"/>
      <c r="R13" s="84"/>
      <c r="S13" s="84"/>
      <c r="T13" s="84"/>
      <c r="U13" s="84"/>
      <c r="V13" s="84"/>
      <c r="W13" s="84"/>
      <c r="X13" s="84"/>
      <c r="Y13" s="91"/>
      <c r="Z13" s="578" t="s">
        <v>644</v>
      </c>
      <c r="AA13" s="577"/>
      <c r="AB13" s="577"/>
      <c r="AC13" s="579"/>
      <c r="AD13" s="577" t="s">
        <v>662</v>
      </c>
      <c r="AE13" s="577"/>
      <c r="AF13" s="577"/>
      <c r="AG13" s="577"/>
    </row>
    <row r="14" spans="1:33" s="4" customFormat="1" ht="9.9499999999999993" customHeight="1">
      <c r="A14" s="600"/>
      <c r="B14" s="600"/>
      <c r="C14" s="600"/>
      <c r="D14" s="78"/>
      <c r="E14" s="623" t="s">
        <v>685</v>
      </c>
      <c r="F14" s="624"/>
      <c r="G14" s="624"/>
      <c r="H14" s="624"/>
      <c r="I14" s="624"/>
      <c r="J14" s="624"/>
      <c r="K14" s="624"/>
      <c r="L14" s="624"/>
      <c r="M14" s="624"/>
      <c r="N14" s="624"/>
      <c r="O14" s="624"/>
      <c r="P14" s="624"/>
      <c r="Q14" s="624"/>
      <c r="R14" s="624"/>
      <c r="S14" s="624"/>
      <c r="T14" s="624"/>
      <c r="U14" s="624"/>
      <c r="V14" s="624"/>
      <c r="W14" s="624"/>
      <c r="X14" s="624"/>
      <c r="Y14" s="625"/>
      <c r="Z14" s="613"/>
      <c r="AA14" s="614"/>
      <c r="AB14" s="614"/>
      <c r="AC14" s="615"/>
      <c r="AD14" s="619"/>
      <c r="AE14" s="614"/>
      <c r="AF14" s="614"/>
      <c r="AG14" s="614"/>
    </row>
    <row r="15" spans="1:33" s="4" customFormat="1" ht="5.25" customHeight="1">
      <c r="A15" s="95"/>
      <c r="B15" s="95"/>
      <c r="C15" s="94"/>
      <c r="D15" s="78"/>
      <c r="E15" s="626"/>
      <c r="F15" s="627"/>
      <c r="G15" s="627"/>
      <c r="H15" s="627"/>
      <c r="I15" s="627"/>
      <c r="J15" s="627"/>
      <c r="K15" s="627"/>
      <c r="L15" s="627"/>
      <c r="M15" s="627"/>
      <c r="N15" s="627"/>
      <c r="O15" s="627"/>
      <c r="P15" s="627"/>
      <c r="Q15" s="627"/>
      <c r="R15" s="627"/>
      <c r="S15" s="627"/>
      <c r="T15" s="627"/>
      <c r="U15" s="627"/>
      <c r="V15" s="627"/>
      <c r="W15" s="627"/>
      <c r="X15" s="627"/>
      <c r="Y15" s="628"/>
      <c r="Z15" s="616"/>
      <c r="AA15" s="617"/>
      <c r="AB15" s="617"/>
      <c r="AC15" s="618"/>
      <c r="AD15" s="620"/>
      <c r="AE15" s="617"/>
      <c r="AF15" s="617"/>
      <c r="AG15" s="617"/>
    </row>
    <row r="16" spans="1:33" s="4" customFormat="1" ht="9.75" customHeight="1">
      <c r="A16" s="93"/>
      <c r="B16" s="93"/>
      <c r="C16" s="94"/>
      <c r="D16" s="78"/>
      <c r="E16" s="376" t="s">
        <v>98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92"/>
      <c r="Z16" s="580" t="s">
        <v>88</v>
      </c>
      <c r="AA16" s="581"/>
      <c r="AB16" s="581"/>
      <c r="AC16" s="581"/>
      <c r="AD16" s="581"/>
      <c r="AE16" s="581"/>
      <c r="AF16" s="581"/>
      <c r="AG16" s="581"/>
    </row>
    <row r="17" spans="1:41" s="4" customFormat="1" ht="9.9499999999999993" customHeight="1">
      <c r="A17" s="93"/>
      <c r="B17" s="93"/>
      <c r="C17" s="94"/>
      <c r="D17" s="78"/>
      <c r="E17" s="586" t="s">
        <v>683</v>
      </c>
      <c r="F17" s="587"/>
      <c r="G17" s="587"/>
      <c r="H17" s="587"/>
      <c r="I17" s="587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  <c r="W17" s="587"/>
      <c r="X17" s="587"/>
      <c r="Y17" s="588"/>
      <c r="Z17" s="582" t="s">
        <v>82</v>
      </c>
      <c r="AA17" s="583"/>
      <c r="AB17" s="84"/>
      <c r="AC17" s="84"/>
      <c r="AD17" s="621" t="s">
        <v>81</v>
      </c>
      <c r="AE17" s="621"/>
    </row>
    <row r="18" spans="1:41" s="4" customFormat="1" ht="5.25" customHeight="1" thickBot="1">
      <c r="A18" s="79"/>
      <c r="B18" s="79"/>
      <c r="C18" s="79"/>
      <c r="D18" s="146"/>
      <c r="E18" s="589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1"/>
      <c r="Z18" s="584"/>
      <c r="AA18" s="585"/>
      <c r="AB18" s="88"/>
      <c r="AC18" s="88"/>
      <c r="AD18" s="622"/>
      <c r="AE18" s="622"/>
      <c r="AF18" s="6"/>
      <c r="AG18" s="6"/>
    </row>
    <row r="19" spans="1:41" s="4" customFormat="1" ht="2.25" customHeight="1">
      <c r="A19" s="78"/>
      <c r="B19" s="78"/>
      <c r="D19" s="78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78"/>
    </row>
    <row r="20" spans="1:41" s="4" customFormat="1" ht="9.9499999999999993" customHeight="1">
      <c r="A20" s="490" t="s">
        <v>25</v>
      </c>
      <c r="B20" s="490"/>
      <c r="C20" s="490"/>
      <c r="D20" s="490"/>
      <c r="E20" s="96">
        <v>1</v>
      </c>
      <c r="F20" s="141"/>
      <c r="G20" s="78" t="s">
        <v>99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78"/>
    </row>
    <row r="21" spans="1:41" s="4" customFormat="1" ht="9.9499999999999993" customHeight="1">
      <c r="A21" s="490"/>
      <c r="B21" s="490"/>
      <c r="C21" s="490"/>
      <c r="D21" s="490"/>
      <c r="E21" s="96">
        <v>2</v>
      </c>
      <c r="F21" s="141"/>
      <c r="G21" s="78" t="s">
        <v>100</v>
      </c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379"/>
      <c r="AA21" s="379"/>
      <c r="AB21" s="379"/>
      <c r="AC21" s="379"/>
      <c r="AD21" s="379"/>
      <c r="AE21" s="379"/>
      <c r="AF21" s="379"/>
      <c r="AG21" s="379"/>
    </row>
    <row r="22" spans="1:41" s="4" customFormat="1" ht="9.9499999999999993" customHeight="1">
      <c r="A22" s="490"/>
      <c r="B22" s="490"/>
      <c r="C22" s="490"/>
      <c r="D22" s="490"/>
      <c r="E22" s="96">
        <v>3</v>
      </c>
      <c r="F22" s="145"/>
      <c r="G22" s="78" t="s">
        <v>101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379"/>
      <c r="AA22" s="629"/>
      <c r="AB22" s="629"/>
      <c r="AC22" s="629"/>
      <c r="AD22" s="629"/>
      <c r="AE22" s="629"/>
      <c r="AF22" s="629"/>
      <c r="AG22" s="629"/>
    </row>
    <row r="23" spans="1:41" s="4" customFormat="1" ht="9.9499999999999993" customHeight="1">
      <c r="A23" s="84" t="s">
        <v>191</v>
      </c>
      <c r="B23" s="78"/>
      <c r="C23" s="84"/>
      <c r="D23" s="78"/>
      <c r="E23" s="96">
        <v>4</v>
      </c>
      <c r="F23" s="572"/>
      <c r="G23" s="78" t="s">
        <v>666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78"/>
    </row>
    <row r="24" spans="1:41" s="4" customFormat="1" ht="9.9499999999999993" customHeight="1">
      <c r="A24" s="84" t="s">
        <v>2</v>
      </c>
      <c r="B24" s="78"/>
      <c r="D24" s="78"/>
      <c r="E24" s="96"/>
      <c r="F24" s="573"/>
      <c r="G24" s="78" t="s">
        <v>102</v>
      </c>
      <c r="H24" s="84"/>
      <c r="I24" s="84"/>
      <c r="J24" s="84"/>
      <c r="K24" s="84"/>
      <c r="L24" s="84"/>
      <c r="M24" s="84"/>
      <c r="N24" s="495"/>
      <c r="O24" s="495"/>
      <c r="P24" s="495"/>
      <c r="Q24" s="495"/>
      <c r="R24" s="495"/>
      <c r="S24" s="495"/>
      <c r="T24" s="495"/>
      <c r="U24" s="495"/>
      <c r="V24" s="495"/>
      <c r="W24" s="495"/>
      <c r="X24" s="495"/>
      <c r="Y24" s="495"/>
      <c r="Z24" s="495"/>
      <c r="AA24" s="495"/>
      <c r="AB24" s="495"/>
      <c r="AC24" s="495"/>
      <c r="AD24" s="495"/>
      <c r="AE24" s="495"/>
      <c r="AF24" s="495"/>
      <c r="AG24" s="495"/>
    </row>
    <row r="25" spans="1:41" s="4" customFormat="1" ht="11.25" customHeight="1">
      <c r="A25" s="78"/>
      <c r="B25" s="78"/>
      <c r="D25" s="78"/>
      <c r="E25" s="96">
        <v>5</v>
      </c>
      <c r="F25" s="115"/>
      <c r="G25" s="78" t="s">
        <v>125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90"/>
      <c r="V25" s="631"/>
      <c r="W25" s="631"/>
      <c r="X25" s="631"/>
      <c r="Y25" s="84" t="s">
        <v>45</v>
      </c>
      <c r="Z25" s="84"/>
      <c r="AA25" s="84"/>
      <c r="AB25" s="84"/>
      <c r="AC25" s="84"/>
      <c r="AD25" s="78"/>
    </row>
    <row r="26" spans="1:41" s="4" customFormat="1" ht="2.25" customHeight="1">
      <c r="A26" s="79"/>
      <c r="B26" s="79"/>
      <c r="C26" s="6"/>
      <c r="D26" s="79"/>
      <c r="E26" s="97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79"/>
      <c r="AE26" s="6"/>
      <c r="AF26" s="6"/>
      <c r="AG26" s="6"/>
    </row>
    <row r="27" spans="1:41" s="4" customFormat="1" ht="2.25" customHeight="1">
      <c r="A27" s="78"/>
      <c r="B27" s="78"/>
      <c r="C27" s="84"/>
      <c r="D27" s="78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78"/>
    </row>
    <row r="28" spans="1:41" s="4" customFormat="1" ht="12" customHeight="1">
      <c r="A28" s="529" t="s">
        <v>14</v>
      </c>
      <c r="B28" s="601"/>
      <c r="C28" s="601"/>
      <c r="D28" s="601"/>
      <c r="E28" s="96" t="s">
        <v>126</v>
      </c>
      <c r="F28" s="141"/>
      <c r="G28" s="78" t="s">
        <v>667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630" t="s">
        <v>635</v>
      </c>
      <c r="AC28" s="630"/>
      <c r="AD28" s="630"/>
      <c r="AE28" s="630"/>
      <c r="AF28" s="552"/>
      <c r="AG28" s="552"/>
    </row>
    <row r="29" spans="1:41" s="4" customFormat="1" ht="9.75" customHeight="1">
      <c r="A29" s="601"/>
      <c r="B29" s="601"/>
      <c r="C29" s="601"/>
      <c r="D29" s="601"/>
      <c r="E29" s="96"/>
      <c r="F29" s="84"/>
      <c r="G29" s="78" t="s">
        <v>127</v>
      </c>
      <c r="H29" s="84"/>
      <c r="I29" s="84"/>
      <c r="J29" s="84"/>
      <c r="K29" s="84"/>
      <c r="L29" s="378"/>
      <c r="M29" s="378"/>
      <c r="N29" s="378"/>
      <c r="O29" s="378"/>
      <c r="P29" s="378"/>
      <c r="Q29" s="378"/>
      <c r="R29" s="378"/>
      <c r="S29" s="378"/>
      <c r="T29" s="378"/>
      <c r="U29" s="378"/>
      <c r="V29" s="378"/>
      <c r="W29" s="378"/>
      <c r="X29" s="210"/>
      <c r="Y29" s="378"/>
      <c r="Z29" s="378"/>
      <c r="AA29" s="84"/>
      <c r="AB29" s="630"/>
      <c r="AC29" s="630"/>
      <c r="AD29" s="630"/>
      <c r="AE29" s="630"/>
      <c r="AF29" s="553"/>
      <c r="AG29" s="553"/>
    </row>
    <row r="30" spans="1:41" s="4" customFormat="1" ht="9.9499999999999993" customHeight="1">
      <c r="A30" s="601"/>
      <c r="B30" s="601"/>
      <c r="C30" s="601"/>
      <c r="D30" s="601"/>
      <c r="E30" s="101" t="s">
        <v>15</v>
      </c>
      <c r="F30" s="141"/>
      <c r="G30" s="77" t="s">
        <v>128</v>
      </c>
      <c r="H30" s="84"/>
      <c r="I30" s="210"/>
      <c r="J30" s="378"/>
      <c r="K30" s="378"/>
      <c r="L30" s="378"/>
      <c r="M30" s="378"/>
      <c r="N30" s="378"/>
      <c r="O30" s="378"/>
      <c r="P30" s="378"/>
      <c r="Q30" s="378"/>
      <c r="R30" s="378"/>
      <c r="S30" s="378"/>
      <c r="T30" s="378"/>
      <c r="U30" s="378"/>
      <c r="V30" s="378"/>
      <c r="W30" s="378"/>
      <c r="X30" s="378"/>
      <c r="Y30" s="378"/>
      <c r="Z30" s="378"/>
      <c r="AA30" s="84"/>
      <c r="AB30" s="558" t="s">
        <v>636</v>
      </c>
      <c r="AC30" s="558"/>
      <c r="AD30" s="558"/>
      <c r="AE30" s="558"/>
      <c r="AF30" s="106"/>
      <c r="AG30" s="106"/>
      <c r="AL30" s="374"/>
      <c r="AM30" s="374"/>
      <c r="AN30" s="374"/>
      <c r="AO30" s="374"/>
    </row>
    <row r="31" spans="1:41" s="4" customFormat="1" ht="2.25" customHeight="1">
      <c r="A31" s="78"/>
      <c r="B31" s="78"/>
      <c r="D31" s="78"/>
      <c r="E31" s="96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105"/>
      <c r="AB31" s="558"/>
      <c r="AC31" s="558"/>
      <c r="AD31" s="558"/>
      <c r="AE31" s="558"/>
      <c r="AL31" s="374"/>
      <c r="AM31" s="374"/>
      <c r="AN31" s="374"/>
      <c r="AO31" s="374"/>
    </row>
    <row r="32" spans="1:41" s="4" customFormat="1" ht="10.5" customHeight="1">
      <c r="A32" s="78"/>
      <c r="B32" s="78"/>
      <c r="D32" s="78"/>
      <c r="E32" s="101" t="s">
        <v>124</v>
      </c>
      <c r="F32" s="82" t="s">
        <v>133</v>
      </c>
      <c r="G32" s="84"/>
      <c r="H32" s="84"/>
      <c r="I32" s="84"/>
      <c r="J32" s="84"/>
      <c r="K32" s="99"/>
      <c r="L32" s="392"/>
      <c r="M32" s="233"/>
      <c r="N32" s="208"/>
      <c r="O32" s="564" t="s">
        <v>48</v>
      </c>
      <c r="P32" s="565"/>
      <c r="Q32" s="100" t="s">
        <v>643</v>
      </c>
      <c r="R32" s="99"/>
      <c r="S32" s="99"/>
      <c r="T32" s="540" t="s">
        <v>663</v>
      </c>
      <c r="U32" s="541"/>
      <c r="V32" s="541"/>
      <c r="W32" s="542"/>
      <c r="X32" s="540" t="s">
        <v>665</v>
      </c>
      <c r="Y32" s="541"/>
      <c r="Z32" s="541"/>
      <c r="AA32" s="541"/>
      <c r="AB32" s="558"/>
      <c r="AC32" s="558"/>
      <c r="AD32" s="558"/>
      <c r="AE32" s="558"/>
      <c r="AF32" s="552"/>
      <c r="AG32" s="552"/>
      <c r="AL32" s="374"/>
      <c r="AM32" s="374"/>
      <c r="AN32" s="374"/>
      <c r="AO32" s="374"/>
    </row>
    <row r="33" spans="1:41" s="4" customFormat="1" ht="10.5" customHeight="1">
      <c r="A33" s="78"/>
      <c r="B33" s="78"/>
      <c r="C33" s="84"/>
      <c r="D33" s="78"/>
      <c r="E33" s="96"/>
      <c r="G33" s="84"/>
      <c r="H33" s="84"/>
      <c r="I33" s="84"/>
      <c r="J33" s="84"/>
      <c r="K33" s="99"/>
      <c r="L33" s="395"/>
      <c r="M33" s="393"/>
      <c r="N33" s="397"/>
      <c r="O33" s="566"/>
      <c r="P33" s="567"/>
      <c r="Q33" s="100" t="s">
        <v>660</v>
      </c>
      <c r="R33" s="100"/>
      <c r="S33" s="391"/>
      <c r="T33" s="592" t="s">
        <v>57</v>
      </c>
      <c r="U33" s="593"/>
      <c r="V33" s="593"/>
      <c r="W33" s="594"/>
      <c r="X33" s="592" t="s">
        <v>79</v>
      </c>
      <c r="Y33" s="593"/>
      <c r="Z33" s="593"/>
      <c r="AA33" s="593"/>
      <c r="AB33" s="369" t="s">
        <v>637</v>
      </c>
      <c r="AC33" s="103"/>
      <c r="AD33" s="104"/>
      <c r="AE33" s="78"/>
      <c r="AF33" s="553"/>
      <c r="AG33" s="553"/>
      <c r="AL33" s="82"/>
    </row>
    <row r="34" spans="1:41" s="4" customFormat="1" ht="9.9499999999999993" customHeight="1">
      <c r="A34" s="605" t="s">
        <v>676</v>
      </c>
      <c r="B34" s="605"/>
      <c r="C34" s="605"/>
      <c r="D34" s="605"/>
      <c r="E34" s="96"/>
      <c r="F34" s="100" t="s">
        <v>664</v>
      </c>
      <c r="G34" s="82"/>
      <c r="H34" s="82"/>
      <c r="J34" s="389"/>
      <c r="K34" s="389" t="s">
        <v>96</v>
      </c>
      <c r="L34" s="396"/>
      <c r="M34" s="394"/>
      <c r="N34" s="398"/>
      <c r="O34" s="568"/>
      <c r="P34" s="569"/>
      <c r="Q34" s="389" t="s">
        <v>673</v>
      </c>
      <c r="R34" s="389"/>
      <c r="S34" s="390"/>
      <c r="T34" s="538" t="s">
        <v>129</v>
      </c>
      <c r="U34" s="539"/>
      <c r="V34" s="539"/>
      <c r="W34" s="606"/>
      <c r="X34" s="538" t="s">
        <v>56</v>
      </c>
      <c r="Y34" s="539"/>
      <c r="Z34" s="539"/>
      <c r="AA34" s="539"/>
      <c r="AB34" s="563" t="s">
        <v>638</v>
      </c>
      <c r="AC34" s="563"/>
      <c r="AD34" s="563"/>
      <c r="AE34" s="563"/>
      <c r="AF34" s="377"/>
      <c r="AG34" s="377"/>
      <c r="AK34" s="95"/>
      <c r="AL34" s="82"/>
    </row>
    <row r="35" spans="1:41" s="4" customFormat="1" ht="12" customHeight="1">
      <c r="A35" s="605"/>
      <c r="B35" s="605"/>
      <c r="C35" s="605"/>
      <c r="D35" s="605"/>
      <c r="E35" s="96"/>
      <c r="F35" s="472"/>
      <c r="G35" s="472"/>
      <c r="H35" s="472"/>
      <c r="I35" s="472"/>
      <c r="J35" s="472"/>
      <c r="K35" s="472"/>
      <c r="L35" s="472"/>
      <c r="M35" s="472"/>
      <c r="N35" s="473"/>
      <c r="O35" s="545"/>
      <c r="P35" s="546"/>
      <c r="Q35" s="468"/>
      <c r="R35" s="469"/>
      <c r="S35" s="470"/>
      <c r="T35" s="530"/>
      <c r="U35" s="531"/>
      <c r="V35" s="531"/>
      <c r="W35" s="532"/>
      <c r="X35" s="148">
        <v>1</v>
      </c>
      <c r="Y35" s="98"/>
      <c r="Z35" s="147">
        <v>1</v>
      </c>
      <c r="AA35" s="98"/>
      <c r="AB35" s="559" t="s">
        <v>674</v>
      </c>
      <c r="AC35" s="559"/>
      <c r="AD35" s="559"/>
      <c r="AE35" s="559"/>
      <c r="AF35" s="552"/>
      <c r="AG35" s="552"/>
      <c r="AK35" s="95"/>
      <c r="AL35" s="78"/>
    </row>
    <row r="36" spans="1:41" s="4" customFormat="1" ht="12" customHeight="1">
      <c r="A36" s="605"/>
      <c r="B36" s="605"/>
      <c r="C36" s="605"/>
      <c r="D36" s="605"/>
      <c r="E36" s="96"/>
      <c r="F36" s="472"/>
      <c r="G36" s="472"/>
      <c r="H36" s="472"/>
      <c r="I36" s="472"/>
      <c r="J36" s="472"/>
      <c r="K36" s="472"/>
      <c r="L36" s="472"/>
      <c r="M36" s="472"/>
      <c r="N36" s="473"/>
      <c r="O36" s="535"/>
      <c r="P36" s="536"/>
      <c r="Q36" s="468"/>
      <c r="R36" s="469"/>
      <c r="S36" s="470"/>
      <c r="T36" s="530"/>
      <c r="U36" s="531"/>
      <c r="V36" s="531"/>
      <c r="W36" s="532"/>
      <c r="X36" s="148">
        <v>1</v>
      </c>
      <c r="Y36" s="98"/>
      <c r="Z36" s="147">
        <v>1</v>
      </c>
      <c r="AA36" s="98"/>
      <c r="AB36" s="559"/>
      <c r="AC36" s="559"/>
      <c r="AD36" s="559"/>
      <c r="AE36" s="559"/>
      <c r="AF36" s="553"/>
      <c r="AG36" s="553"/>
      <c r="AK36" s="95"/>
      <c r="AM36" s="370"/>
      <c r="AN36" s="370"/>
      <c r="AO36" s="370"/>
    </row>
    <row r="37" spans="1:41" s="4" customFormat="1" ht="12" customHeight="1">
      <c r="A37" s="605"/>
      <c r="B37" s="605"/>
      <c r="C37" s="605"/>
      <c r="D37" s="605"/>
      <c r="E37" s="96"/>
      <c r="F37" s="472"/>
      <c r="G37" s="472"/>
      <c r="H37" s="472"/>
      <c r="I37" s="472"/>
      <c r="J37" s="472"/>
      <c r="K37" s="472"/>
      <c r="L37" s="472"/>
      <c r="M37" s="472"/>
      <c r="N37" s="473"/>
      <c r="O37" s="535"/>
      <c r="P37" s="536"/>
      <c r="Q37" s="468"/>
      <c r="R37" s="469"/>
      <c r="S37" s="470"/>
      <c r="T37" s="530"/>
      <c r="U37" s="531"/>
      <c r="V37" s="531"/>
      <c r="W37" s="532"/>
      <c r="X37" s="148">
        <v>1</v>
      </c>
      <c r="Y37" s="98"/>
      <c r="Z37" s="147">
        <v>1</v>
      </c>
      <c r="AA37" s="98"/>
      <c r="AB37" s="561" t="s">
        <v>130</v>
      </c>
      <c r="AC37" s="562"/>
      <c r="AD37" s="562"/>
      <c r="AE37" s="562"/>
      <c r="AF37" s="560"/>
      <c r="AG37" s="560"/>
      <c r="AK37" s="95"/>
      <c r="AL37" s="370"/>
      <c r="AM37" s="370"/>
      <c r="AN37" s="370"/>
      <c r="AO37" s="370"/>
    </row>
    <row r="38" spans="1:41" s="4" customFormat="1" ht="12" customHeight="1">
      <c r="A38" s="605"/>
      <c r="B38" s="605"/>
      <c r="C38" s="605"/>
      <c r="D38" s="605"/>
      <c r="E38" s="96"/>
      <c r="F38" s="472"/>
      <c r="G38" s="472"/>
      <c r="H38" s="472"/>
      <c r="I38" s="472"/>
      <c r="J38" s="472"/>
      <c r="K38" s="472"/>
      <c r="L38" s="472"/>
      <c r="M38" s="472"/>
      <c r="N38" s="473"/>
      <c r="O38" s="535"/>
      <c r="P38" s="536"/>
      <c r="Q38" s="468"/>
      <c r="R38" s="469"/>
      <c r="S38" s="470"/>
      <c r="T38" s="530"/>
      <c r="U38" s="531"/>
      <c r="V38" s="531"/>
      <c r="W38" s="532"/>
      <c r="X38" s="148">
        <v>1</v>
      </c>
      <c r="Y38" s="98"/>
      <c r="Z38" s="147">
        <v>1</v>
      </c>
      <c r="AA38" s="98"/>
      <c r="AB38" s="562"/>
      <c r="AC38" s="562"/>
      <c r="AD38" s="562"/>
      <c r="AE38" s="562"/>
      <c r="AF38" s="553"/>
      <c r="AG38" s="553"/>
      <c r="AL38" s="78"/>
    </row>
    <row r="39" spans="1:41" s="4" customFormat="1" ht="12" customHeight="1" thickBot="1">
      <c r="A39" s="605"/>
      <c r="B39" s="605"/>
      <c r="C39" s="605"/>
      <c r="D39" s="605"/>
      <c r="E39" s="84"/>
      <c r="F39" s="472"/>
      <c r="G39" s="472"/>
      <c r="H39" s="472"/>
      <c r="I39" s="472"/>
      <c r="J39" s="472"/>
      <c r="K39" s="472"/>
      <c r="L39" s="472"/>
      <c r="M39" s="472"/>
      <c r="N39" s="473"/>
      <c r="O39" s="535"/>
      <c r="P39" s="536"/>
      <c r="Q39" s="468"/>
      <c r="R39" s="469"/>
      <c r="S39" s="470"/>
      <c r="T39" s="471"/>
      <c r="U39" s="472"/>
      <c r="V39" s="472"/>
      <c r="W39" s="473"/>
      <c r="X39" s="148">
        <v>1</v>
      </c>
      <c r="Y39" s="98"/>
      <c r="Z39" s="147">
        <v>1</v>
      </c>
      <c r="AA39" s="98"/>
      <c r="AB39" s="537" t="s">
        <v>639</v>
      </c>
      <c r="AC39" s="537"/>
      <c r="AD39" s="537"/>
      <c r="AE39" s="537"/>
      <c r="AF39" s="102"/>
      <c r="AG39" s="102"/>
      <c r="AL39" s="78"/>
    </row>
    <row r="40" spans="1:41" s="4" customFormat="1" ht="12" customHeight="1">
      <c r="A40" s="605"/>
      <c r="B40" s="605"/>
      <c r="C40" s="605"/>
      <c r="D40" s="605"/>
      <c r="E40" s="84"/>
      <c r="F40" s="472"/>
      <c r="G40" s="472"/>
      <c r="H40" s="472"/>
      <c r="I40" s="472"/>
      <c r="J40" s="472"/>
      <c r="K40" s="472"/>
      <c r="L40" s="472"/>
      <c r="M40" s="472"/>
      <c r="N40" s="473"/>
      <c r="O40" s="535"/>
      <c r="P40" s="536"/>
      <c r="Q40" s="468"/>
      <c r="R40" s="469"/>
      <c r="S40" s="470"/>
      <c r="T40" s="471"/>
      <c r="U40" s="472"/>
      <c r="V40" s="472"/>
      <c r="W40" s="473"/>
      <c r="X40" s="148">
        <v>1</v>
      </c>
      <c r="Y40" s="98"/>
      <c r="Z40" s="147">
        <v>1</v>
      </c>
      <c r="AA40" s="98"/>
      <c r="AB40" s="537"/>
      <c r="AC40" s="537"/>
      <c r="AD40" s="537"/>
      <c r="AE40" s="537"/>
      <c r="AF40" s="521">
        <f>AF28+AF32+AF35+AF37</f>
        <v>0</v>
      </c>
      <c r="AG40" s="522"/>
      <c r="AL40" s="78"/>
    </row>
    <row r="41" spans="1:41" s="4" customFormat="1" ht="12" customHeight="1" thickBot="1">
      <c r="B41" s="78"/>
      <c r="D41" s="78"/>
      <c r="E41" s="101" t="s">
        <v>132</v>
      </c>
      <c r="F41" s="90" t="s">
        <v>131</v>
      </c>
      <c r="G41" s="90"/>
      <c r="H41" s="90"/>
      <c r="I41" s="90"/>
      <c r="J41" s="90"/>
      <c r="K41" s="90"/>
      <c r="L41" s="90"/>
      <c r="M41" s="9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  <c r="AB41" s="537"/>
      <c r="AC41" s="537"/>
      <c r="AD41" s="537"/>
      <c r="AE41" s="537"/>
      <c r="AF41" s="523"/>
      <c r="AG41" s="524"/>
      <c r="AL41" s="78"/>
    </row>
    <row r="42" spans="1:41" s="4" customFormat="1" ht="2.25" customHeight="1">
      <c r="A42" s="79"/>
      <c r="B42" s="79"/>
      <c r="C42" s="6"/>
      <c r="D42" s="79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6"/>
      <c r="Y42" s="88"/>
      <c r="Z42" s="88"/>
      <c r="AA42" s="88"/>
      <c r="AB42" s="105"/>
      <c r="AC42" s="107"/>
      <c r="AD42" s="105"/>
      <c r="AE42" s="79"/>
      <c r="AF42" s="6"/>
      <c r="AG42" s="6"/>
      <c r="AL42" s="78"/>
    </row>
    <row r="43" spans="1:41" s="4" customFormat="1" ht="11.25" customHeight="1">
      <c r="A43" s="78"/>
      <c r="B43" s="78"/>
      <c r="D43" s="78"/>
      <c r="E43" s="108">
        <v>7</v>
      </c>
      <c r="F43" s="78" t="s">
        <v>641</v>
      </c>
      <c r="G43" s="84"/>
      <c r="H43" s="84"/>
      <c r="I43" s="84"/>
      <c r="J43" s="84"/>
      <c r="K43" s="84"/>
      <c r="L43" s="84"/>
      <c r="M43" s="84"/>
      <c r="N43" s="84"/>
      <c r="O43" s="84"/>
      <c r="P43" s="90"/>
      <c r="Q43" s="90"/>
      <c r="R43" s="90"/>
      <c r="S43" s="90"/>
      <c r="T43" s="90"/>
      <c r="U43" s="90"/>
      <c r="V43" s="90"/>
      <c r="W43" s="90"/>
      <c r="X43" s="233"/>
      <c r="Y43" s="90"/>
      <c r="Z43" s="90"/>
      <c r="AA43" s="84"/>
      <c r="AB43" s="111">
        <v>7</v>
      </c>
      <c r="AC43" s="454">
        <v>0</v>
      </c>
      <c r="AD43" s="455"/>
      <c r="AE43" s="455"/>
      <c r="AF43" s="455"/>
      <c r="AG43" s="455"/>
      <c r="AJ43" s="4">
        <f>IF(AC43&gt;0,AC43,0)</f>
        <v>0</v>
      </c>
      <c r="AL43" s="78"/>
    </row>
    <row r="44" spans="1:41" s="4" customFormat="1" ht="11.25" customHeight="1">
      <c r="A44" s="529" t="s">
        <v>72</v>
      </c>
      <c r="B44" s="601"/>
      <c r="C44" s="601"/>
      <c r="D44" s="601"/>
      <c r="E44" s="108" t="s">
        <v>113</v>
      </c>
      <c r="F44" s="77" t="s">
        <v>677</v>
      </c>
      <c r="G44" s="84"/>
      <c r="H44" s="84"/>
      <c r="I44" s="84"/>
      <c r="J44" s="84"/>
      <c r="K44" s="84"/>
      <c r="L44" s="84"/>
      <c r="M44" s="84"/>
      <c r="N44" s="84"/>
      <c r="O44" s="84"/>
      <c r="P44" s="381"/>
      <c r="Q44" s="381"/>
      <c r="R44" s="381"/>
      <c r="S44" s="520" t="s">
        <v>192</v>
      </c>
      <c r="T44" s="520"/>
      <c r="U44" s="520"/>
      <c r="V44" s="520"/>
      <c r="W44" s="520"/>
      <c r="X44" s="381"/>
      <c r="Y44" s="382"/>
      <c r="Z44" s="382"/>
      <c r="AA44" s="84"/>
      <c r="AB44" s="142" t="s">
        <v>80</v>
      </c>
      <c r="AC44" s="525"/>
      <c r="AD44" s="526"/>
      <c r="AE44" s="526"/>
      <c r="AF44" s="526"/>
      <c r="AG44" s="526"/>
      <c r="AL44" s="78"/>
    </row>
    <row r="45" spans="1:41" s="4" customFormat="1" ht="11.25" customHeight="1">
      <c r="A45" s="601"/>
      <c r="B45" s="601"/>
      <c r="C45" s="601"/>
      <c r="D45" s="601"/>
      <c r="E45" s="108" t="s">
        <v>112</v>
      </c>
      <c r="F45" s="77" t="s">
        <v>668</v>
      </c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378"/>
      <c r="S45" s="378"/>
      <c r="T45" s="378"/>
      <c r="U45" s="378"/>
      <c r="V45" s="378"/>
      <c r="W45" s="378"/>
      <c r="X45" s="210"/>
      <c r="Y45" s="378"/>
      <c r="Z45" s="378"/>
      <c r="AA45" s="84"/>
      <c r="AB45" s="111" t="s">
        <v>17</v>
      </c>
      <c r="AC45" s="454"/>
      <c r="AD45" s="455"/>
      <c r="AE45" s="455"/>
      <c r="AF45" s="455"/>
      <c r="AG45" s="455"/>
      <c r="AL45" s="78"/>
    </row>
    <row r="46" spans="1:41" s="4" customFormat="1" ht="9.75" customHeight="1">
      <c r="A46" s="78"/>
      <c r="B46" s="78"/>
      <c r="C46" s="84"/>
      <c r="D46" s="78"/>
      <c r="E46" s="108" t="s">
        <v>75</v>
      </c>
      <c r="F46" s="77" t="s">
        <v>645</v>
      </c>
      <c r="G46" s="84"/>
      <c r="H46" s="84"/>
      <c r="I46" s="84"/>
      <c r="J46" s="84"/>
      <c r="K46" s="84"/>
      <c r="L46" s="84"/>
      <c r="M46" s="84"/>
      <c r="N46" s="84"/>
      <c r="O46" s="84"/>
      <c r="P46" s="378"/>
      <c r="Q46" s="378"/>
      <c r="R46" s="378"/>
      <c r="S46" s="378"/>
      <c r="T46" s="378"/>
      <c r="U46" s="383"/>
      <c r="V46" s="113" t="s">
        <v>75</v>
      </c>
      <c r="W46" s="533"/>
      <c r="X46" s="495"/>
      <c r="Y46" s="495"/>
      <c r="Z46" s="495"/>
      <c r="AA46" s="534"/>
      <c r="AB46" s="117"/>
      <c r="AC46" s="518"/>
      <c r="AD46" s="519"/>
      <c r="AE46" s="519"/>
      <c r="AF46" s="519"/>
      <c r="AG46" s="519"/>
      <c r="AM46" s="78"/>
    </row>
    <row r="47" spans="1:41" s="4" customFormat="1" ht="11.25" customHeight="1">
      <c r="A47" s="84" t="s">
        <v>73</v>
      </c>
      <c r="B47" s="78"/>
      <c r="D47" s="78"/>
      <c r="E47" s="108">
        <v>9</v>
      </c>
      <c r="F47" s="78" t="s">
        <v>114</v>
      </c>
      <c r="G47" s="84"/>
      <c r="H47" s="84"/>
      <c r="I47" s="84"/>
      <c r="J47" s="84"/>
      <c r="K47" s="84"/>
      <c r="L47" s="84"/>
      <c r="M47" s="84"/>
      <c r="N47" s="84"/>
      <c r="O47" s="84"/>
      <c r="P47" s="378"/>
      <c r="Q47" s="378"/>
      <c r="R47" s="378"/>
      <c r="S47" s="378"/>
      <c r="T47" s="378"/>
      <c r="U47" s="378"/>
      <c r="V47" s="378"/>
      <c r="W47" s="378"/>
      <c r="X47" s="210"/>
      <c r="Y47" s="378"/>
      <c r="Z47" s="378"/>
      <c r="AA47" s="84"/>
      <c r="AB47" s="114">
        <v>9</v>
      </c>
      <c r="AC47" s="457"/>
      <c r="AD47" s="458"/>
      <c r="AE47" s="458"/>
      <c r="AF47" s="458"/>
      <c r="AG47" s="458"/>
      <c r="AL47" s="78"/>
    </row>
    <row r="48" spans="1:41" s="4" customFormat="1" ht="11.25" customHeight="1">
      <c r="A48" s="84" t="s">
        <v>109</v>
      </c>
      <c r="B48" s="78"/>
      <c r="D48" s="78"/>
      <c r="E48" s="108">
        <v>10</v>
      </c>
      <c r="F48" s="78" t="s">
        <v>46</v>
      </c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382"/>
      <c r="U48" s="382"/>
      <c r="V48" s="382"/>
      <c r="W48" s="382"/>
      <c r="X48" s="220"/>
      <c r="Y48" s="382"/>
      <c r="Z48" s="382"/>
      <c r="AA48" s="84"/>
      <c r="AB48" s="114">
        <v>10</v>
      </c>
      <c r="AC48" s="463"/>
      <c r="AD48" s="464"/>
      <c r="AE48" s="464"/>
      <c r="AF48" s="464"/>
      <c r="AG48" s="464"/>
      <c r="AL48" s="78"/>
    </row>
    <row r="49" spans="1:38" s="4" customFormat="1" ht="11.25" customHeight="1">
      <c r="A49" s="84" t="s">
        <v>74</v>
      </c>
      <c r="B49" s="78"/>
      <c r="D49" s="78"/>
      <c r="E49" s="108">
        <v>11</v>
      </c>
      <c r="F49" s="78" t="s">
        <v>47</v>
      </c>
      <c r="G49" s="84"/>
      <c r="H49" s="84"/>
      <c r="I49" s="84"/>
      <c r="J49" s="84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378"/>
      <c r="X49" s="210"/>
      <c r="Y49" s="378"/>
      <c r="Z49" s="378"/>
      <c r="AA49" s="84"/>
      <c r="AB49" s="111">
        <v>11</v>
      </c>
      <c r="AC49" s="454"/>
      <c r="AD49" s="455"/>
      <c r="AE49" s="455"/>
      <c r="AF49" s="455"/>
      <c r="AG49" s="455"/>
      <c r="AL49" s="78"/>
    </row>
    <row r="50" spans="1:38" s="4" customFormat="1" ht="11.25" customHeight="1">
      <c r="A50" s="84" t="s">
        <v>21</v>
      </c>
      <c r="B50" s="78"/>
      <c r="D50" s="78"/>
      <c r="E50" s="108">
        <v>12</v>
      </c>
      <c r="F50" s="78" t="s">
        <v>115</v>
      </c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378"/>
      <c r="R50" s="378"/>
      <c r="S50" s="378"/>
      <c r="T50" s="378"/>
      <c r="U50" s="378"/>
      <c r="V50" s="378"/>
      <c r="W50" s="378"/>
      <c r="X50" s="210"/>
      <c r="Y50" s="378"/>
      <c r="Z50" s="378"/>
      <c r="AA50" s="84"/>
      <c r="AB50" s="111">
        <v>12</v>
      </c>
      <c r="AC50" s="454"/>
      <c r="AD50" s="455"/>
      <c r="AE50" s="455"/>
      <c r="AF50" s="455"/>
      <c r="AG50" s="455"/>
      <c r="AJ50" s="4">
        <f>IF(AC50&gt;0,AC50,0)</f>
        <v>0</v>
      </c>
    </row>
    <row r="51" spans="1:38" s="4" customFormat="1" ht="11.25" customHeight="1">
      <c r="A51" s="84" t="s">
        <v>640</v>
      </c>
      <c r="B51" s="78"/>
      <c r="D51" s="78"/>
      <c r="E51" s="108">
        <v>13</v>
      </c>
      <c r="F51" s="78" t="s">
        <v>116</v>
      </c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220"/>
      <c r="Y51" s="382"/>
      <c r="Z51" s="382"/>
      <c r="AA51" s="84"/>
      <c r="AB51" s="111">
        <v>13</v>
      </c>
      <c r="AC51" s="454"/>
      <c r="AD51" s="455"/>
      <c r="AE51" s="455"/>
      <c r="AF51" s="455"/>
      <c r="AG51" s="455"/>
    </row>
    <row r="52" spans="1:38" s="4" customFormat="1" ht="11.25" customHeight="1">
      <c r="A52" s="84" t="s">
        <v>22</v>
      </c>
      <c r="B52" s="78"/>
      <c r="D52" s="78"/>
      <c r="E52" s="108">
        <v>14</v>
      </c>
      <c r="F52" s="78" t="s">
        <v>117</v>
      </c>
      <c r="G52" s="84"/>
      <c r="H52" s="84"/>
      <c r="I52" s="84"/>
      <c r="J52" s="84"/>
      <c r="K52" s="84"/>
      <c r="L52" s="84"/>
      <c r="M52" s="84"/>
      <c r="N52" s="84"/>
      <c r="O52" s="378"/>
      <c r="P52" s="378"/>
      <c r="Q52" s="378"/>
      <c r="R52" s="378"/>
      <c r="S52" s="378"/>
      <c r="T52" s="378"/>
      <c r="U52" s="378"/>
      <c r="V52" s="378"/>
      <c r="W52" s="378"/>
      <c r="X52" s="210"/>
      <c r="Y52" s="378"/>
      <c r="Z52" s="378"/>
      <c r="AA52" s="84"/>
      <c r="AB52" s="111">
        <v>14</v>
      </c>
      <c r="AC52" s="454"/>
      <c r="AD52" s="455"/>
      <c r="AE52" s="455"/>
      <c r="AF52" s="455"/>
      <c r="AG52" s="455"/>
    </row>
    <row r="53" spans="1:38" s="4" customFormat="1" ht="11.25" customHeight="1">
      <c r="A53" s="84" t="s">
        <v>23</v>
      </c>
      <c r="B53" s="78"/>
      <c r="D53" s="78"/>
      <c r="E53" s="108" t="s">
        <v>18</v>
      </c>
      <c r="F53" s="78" t="s">
        <v>118</v>
      </c>
      <c r="G53" s="84"/>
      <c r="H53" s="84"/>
      <c r="I53" s="84"/>
      <c r="J53" s="84"/>
      <c r="M53" s="113" t="s">
        <v>18</v>
      </c>
      <c r="N53" s="533"/>
      <c r="O53" s="495"/>
      <c r="P53" s="495"/>
      <c r="Q53" s="495"/>
      <c r="R53" s="495"/>
      <c r="S53" s="77" t="s">
        <v>670</v>
      </c>
      <c r="T53" s="84"/>
      <c r="U53" s="84"/>
      <c r="V53" s="84"/>
      <c r="W53" s="84"/>
      <c r="X53" s="378"/>
      <c r="Y53" s="378"/>
      <c r="Z53" s="378"/>
      <c r="AA53" s="84"/>
      <c r="AB53" s="111" t="s">
        <v>661</v>
      </c>
      <c r="AC53" s="454"/>
      <c r="AD53" s="455"/>
      <c r="AE53" s="455"/>
      <c r="AF53" s="455"/>
      <c r="AG53" s="455"/>
    </row>
    <row r="54" spans="1:38" s="4" customFormat="1" ht="11.25" customHeight="1">
      <c r="A54" s="78"/>
      <c r="B54" s="78"/>
      <c r="D54" s="78"/>
      <c r="E54" s="108" t="s">
        <v>19</v>
      </c>
      <c r="F54" s="78" t="s">
        <v>122</v>
      </c>
      <c r="G54" s="84"/>
      <c r="H54" s="84"/>
      <c r="I54" s="84"/>
      <c r="J54" s="84"/>
      <c r="K54" s="84"/>
      <c r="L54" s="84"/>
      <c r="M54" s="111" t="s">
        <v>19</v>
      </c>
      <c r="N54" s="603"/>
      <c r="O54" s="604"/>
      <c r="P54" s="604"/>
      <c r="Q54" s="604"/>
      <c r="R54" s="604"/>
      <c r="S54" s="77" t="s">
        <v>669</v>
      </c>
      <c r="T54" s="84"/>
      <c r="U54" s="84"/>
      <c r="V54" s="84"/>
      <c r="W54" s="84"/>
      <c r="X54" s="378"/>
      <c r="Y54" s="378"/>
      <c r="Z54" s="378"/>
      <c r="AA54" s="84"/>
      <c r="AB54" s="111" t="s">
        <v>444</v>
      </c>
      <c r="AC54" s="454"/>
      <c r="AD54" s="455"/>
      <c r="AE54" s="455"/>
      <c r="AF54" s="455"/>
      <c r="AG54" s="455"/>
    </row>
    <row r="55" spans="1:38" s="4" customFormat="1" ht="11.25" customHeight="1">
      <c r="A55" s="78"/>
      <c r="B55" s="78"/>
      <c r="D55" s="78"/>
      <c r="E55" s="108">
        <v>17</v>
      </c>
      <c r="F55" s="78" t="s">
        <v>119</v>
      </c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378"/>
      <c r="Y55" s="378"/>
      <c r="Z55" s="378"/>
      <c r="AA55" s="84"/>
      <c r="AB55" s="111">
        <v>17</v>
      </c>
      <c r="AC55" s="454"/>
      <c r="AD55" s="455"/>
      <c r="AE55" s="455"/>
      <c r="AF55" s="455"/>
      <c r="AG55" s="455"/>
    </row>
    <row r="56" spans="1:38" s="4" customFormat="1" ht="11.25" customHeight="1">
      <c r="A56" s="84"/>
      <c r="B56" s="78"/>
      <c r="D56" s="78"/>
      <c r="E56" s="108">
        <v>18</v>
      </c>
      <c r="F56" s="78" t="s">
        <v>120</v>
      </c>
      <c r="G56" s="84"/>
      <c r="H56" s="84"/>
      <c r="I56" s="84"/>
      <c r="J56" s="84"/>
      <c r="K56" s="84"/>
      <c r="L56" s="84"/>
      <c r="M56" s="84"/>
      <c r="N56" s="84"/>
      <c r="O56" s="378"/>
      <c r="P56" s="378"/>
      <c r="Q56" s="378"/>
      <c r="R56" s="378"/>
      <c r="S56" s="378"/>
      <c r="T56" s="378"/>
      <c r="U56" s="378"/>
      <c r="V56" s="378"/>
      <c r="W56" s="378"/>
      <c r="X56" s="378"/>
      <c r="Y56" s="378"/>
      <c r="Z56" s="378"/>
      <c r="AA56" s="84"/>
      <c r="AB56" s="111">
        <v>18</v>
      </c>
      <c r="AC56" s="454"/>
      <c r="AD56" s="455"/>
      <c r="AE56" s="455"/>
      <c r="AF56" s="455"/>
      <c r="AG56" s="455"/>
      <c r="AJ56" s="4">
        <f>IF(AC56&gt;0,AC56,0)</f>
        <v>0</v>
      </c>
    </row>
    <row r="57" spans="1:38" s="4" customFormat="1" ht="11.25" customHeight="1">
      <c r="A57" s="84"/>
      <c r="B57" s="78"/>
      <c r="D57" s="78"/>
      <c r="E57" s="108">
        <v>19</v>
      </c>
      <c r="F57" s="78" t="s">
        <v>121</v>
      </c>
      <c r="G57" s="84"/>
      <c r="H57" s="84"/>
      <c r="I57" s="84"/>
      <c r="J57" s="84"/>
      <c r="K57" s="84"/>
      <c r="L57" s="84"/>
      <c r="M57" s="378"/>
      <c r="N57" s="378"/>
      <c r="O57" s="378"/>
      <c r="P57" s="378"/>
      <c r="Q57" s="378"/>
      <c r="R57" s="210"/>
      <c r="S57" s="378"/>
      <c r="T57" s="378"/>
      <c r="U57" s="378"/>
      <c r="V57" s="378"/>
      <c r="W57" s="378"/>
      <c r="X57" s="378"/>
      <c r="Y57" s="378"/>
      <c r="Z57" s="378"/>
      <c r="AA57" s="84"/>
      <c r="AB57" s="111">
        <v>19</v>
      </c>
      <c r="AC57" s="454"/>
      <c r="AD57" s="455"/>
      <c r="AE57" s="455"/>
      <c r="AF57" s="455"/>
      <c r="AG57" s="455"/>
      <c r="AJ57" s="4">
        <f>AJ43+AJ50+AJ56</f>
        <v>0</v>
      </c>
    </row>
    <row r="58" spans="1:38" s="4" customFormat="1" ht="11.25" customHeight="1">
      <c r="A58" s="84"/>
      <c r="B58" s="78"/>
      <c r="C58" s="84"/>
      <c r="D58" s="78"/>
      <c r="E58" s="108" t="s">
        <v>20</v>
      </c>
      <c r="F58" s="78" t="s">
        <v>123</v>
      </c>
      <c r="G58" s="84"/>
      <c r="H58" s="84"/>
      <c r="I58" s="84"/>
      <c r="J58" s="84"/>
      <c r="K58" s="84"/>
      <c r="L58" s="84"/>
      <c r="M58" s="113" t="s">
        <v>198</v>
      </c>
      <c r="N58" s="543"/>
      <c r="O58" s="544"/>
      <c r="P58" s="544"/>
      <c r="Q58" s="544"/>
      <c r="R58" s="544"/>
      <c r="S58" s="77" t="s">
        <v>678</v>
      </c>
      <c r="T58" s="78"/>
      <c r="U58" s="78"/>
      <c r="V58" s="78"/>
      <c r="W58" s="78"/>
      <c r="X58" s="378"/>
      <c r="Y58" s="378"/>
      <c r="Z58" s="378"/>
      <c r="AA58" s="84"/>
      <c r="AB58" s="111" t="s">
        <v>420</v>
      </c>
      <c r="AC58" s="454"/>
      <c r="AD58" s="455"/>
      <c r="AE58" s="455"/>
      <c r="AF58" s="455"/>
      <c r="AG58" s="455"/>
    </row>
    <row r="59" spans="1:38" s="4" customFormat="1" ht="11.25" customHeight="1">
      <c r="A59" s="78"/>
      <c r="B59" s="78"/>
      <c r="C59" s="84"/>
      <c r="D59" s="78"/>
      <c r="E59" s="108">
        <v>21</v>
      </c>
      <c r="F59" s="78" t="s">
        <v>103</v>
      </c>
      <c r="G59" s="84"/>
      <c r="H59" s="84"/>
      <c r="I59" s="84"/>
      <c r="J59" s="84"/>
      <c r="K59" s="84"/>
      <c r="L59" s="84"/>
      <c r="M59" s="84"/>
      <c r="N59" s="84"/>
      <c r="O59" s="400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4"/>
      <c r="AB59" s="111">
        <v>21</v>
      </c>
      <c r="AC59" s="454"/>
      <c r="AD59" s="455"/>
      <c r="AE59" s="455"/>
      <c r="AF59" s="455"/>
      <c r="AG59" s="455"/>
    </row>
    <row r="60" spans="1:38" s="4" customFormat="1" ht="11.25" customHeight="1">
      <c r="A60" s="79"/>
      <c r="B60" s="79"/>
      <c r="C60" s="88"/>
      <c r="D60" s="79"/>
      <c r="E60" s="109">
        <v>22</v>
      </c>
      <c r="F60" s="79" t="s">
        <v>646</v>
      </c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111">
        <v>22</v>
      </c>
      <c r="AC60" s="454">
        <f>SUM(AC43:AG59)</f>
        <v>0</v>
      </c>
      <c r="AD60" s="455"/>
      <c r="AE60" s="455"/>
      <c r="AF60" s="455"/>
      <c r="AG60" s="455"/>
    </row>
    <row r="61" spans="1:38" s="4" customFormat="1" ht="11.25" customHeight="1">
      <c r="A61" s="78"/>
      <c r="B61" s="78"/>
      <c r="C61" s="84"/>
      <c r="D61" s="78"/>
      <c r="E61" s="81">
        <v>23</v>
      </c>
      <c r="F61" s="78" t="s">
        <v>104</v>
      </c>
      <c r="G61" s="84"/>
      <c r="H61" s="84"/>
      <c r="I61" s="84"/>
      <c r="J61" s="84"/>
      <c r="K61" s="84"/>
      <c r="L61" s="378"/>
      <c r="M61" s="378"/>
      <c r="N61" s="378"/>
      <c r="O61" s="378"/>
      <c r="P61" s="378"/>
      <c r="Q61" s="378"/>
      <c r="R61" s="378"/>
      <c r="S61" s="378"/>
      <c r="T61" s="378"/>
      <c r="U61" s="84"/>
      <c r="V61" s="111">
        <v>23</v>
      </c>
      <c r="W61" s="454"/>
      <c r="X61" s="455"/>
      <c r="Y61" s="455"/>
      <c r="Z61" s="455"/>
      <c r="AA61" s="456"/>
      <c r="AB61" s="118"/>
      <c r="AC61" s="84"/>
      <c r="AD61" s="78"/>
    </row>
    <row r="62" spans="1:38" s="4" customFormat="1" ht="11.25" customHeight="1">
      <c r="A62" s="78"/>
      <c r="B62" s="78"/>
      <c r="C62" s="84"/>
      <c r="D62" s="78"/>
      <c r="E62" s="108">
        <v>24</v>
      </c>
      <c r="F62" s="78" t="s">
        <v>105</v>
      </c>
      <c r="G62" s="84"/>
      <c r="H62" s="84"/>
      <c r="I62" s="84"/>
      <c r="J62" s="84"/>
      <c r="K62" s="84"/>
      <c r="L62" s="84"/>
      <c r="M62" s="378"/>
      <c r="N62" s="378"/>
      <c r="O62" s="378"/>
      <c r="P62" s="378"/>
      <c r="Q62" s="378"/>
      <c r="R62" s="378"/>
      <c r="S62" s="378"/>
      <c r="T62" s="378"/>
      <c r="U62" s="84"/>
      <c r="V62" s="111">
        <v>24</v>
      </c>
      <c r="W62" s="454"/>
      <c r="X62" s="455"/>
      <c r="Y62" s="455"/>
      <c r="Z62" s="455"/>
      <c r="AA62" s="456"/>
      <c r="AB62" s="119"/>
      <c r="AC62" s="84"/>
      <c r="AD62" s="78"/>
    </row>
    <row r="63" spans="1:38" s="4" customFormat="1" ht="11.25" customHeight="1">
      <c r="A63" s="529" t="s">
        <v>87</v>
      </c>
      <c r="B63" s="529"/>
      <c r="C63" s="529"/>
      <c r="D63" s="529"/>
      <c r="E63" s="108">
        <v>25</v>
      </c>
      <c r="F63" s="78" t="s">
        <v>199</v>
      </c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378"/>
      <c r="R63" s="378"/>
      <c r="S63" s="378"/>
      <c r="T63" s="378"/>
      <c r="U63" s="84"/>
      <c r="V63" s="111">
        <v>25</v>
      </c>
      <c r="W63" s="454"/>
      <c r="X63" s="455"/>
      <c r="Y63" s="455"/>
      <c r="Z63" s="455"/>
      <c r="AA63" s="456"/>
      <c r="AB63" s="119"/>
      <c r="AC63" s="84"/>
      <c r="AD63" s="78"/>
    </row>
    <row r="64" spans="1:38" s="4" customFormat="1" ht="11.25" customHeight="1">
      <c r="A64" s="529"/>
      <c r="B64" s="529"/>
      <c r="C64" s="529"/>
      <c r="D64" s="529"/>
      <c r="E64" s="81">
        <v>26</v>
      </c>
      <c r="F64" s="78" t="s">
        <v>195</v>
      </c>
      <c r="G64" s="84"/>
      <c r="H64" s="84"/>
      <c r="I64" s="84"/>
      <c r="J64" s="84"/>
      <c r="K64" s="84"/>
      <c r="L64" s="84"/>
      <c r="M64" s="84"/>
      <c r="N64" s="378"/>
      <c r="O64" s="378"/>
      <c r="P64" s="378"/>
      <c r="Q64" s="378"/>
      <c r="R64" s="378"/>
      <c r="S64" s="378"/>
      <c r="T64" s="378"/>
      <c r="U64" s="84"/>
      <c r="V64" s="111">
        <v>26</v>
      </c>
      <c r="W64" s="454"/>
      <c r="X64" s="455"/>
      <c r="Y64" s="455"/>
      <c r="Z64" s="455"/>
      <c r="AA64" s="456"/>
      <c r="AB64" s="119"/>
      <c r="AC64" s="84"/>
      <c r="AD64" s="78"/>
      <c r="AK64" s="82"/>
    </row>
    <row r="65" spans="1:37" s="4" customFormat="1" ht="11.25" customHeight="1">
      <c r="A65" s="529"/>
      <c r="B65" s="529"/>
      <c r="C65" s="529"/>
      <c r="D65" s="529"/>
      <c r="E65" s="108">
        <v>27</v>
      </c>
      <c r="F65" s="78" t="s">
        <v>687</v>
      </c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378"/>
      <c r="T65" s="378"/>
      <c r="U65" s="84"/>
      <c r="V65" s="111">
        <v>27</v>
      </c>
      <c r="W65" s="454"/>
      <c r="X65" s="455"/>
      <c r="Y65" s="455"/>
      <c r="Z65" s="455"/>
      <c r="AA65" s="456"/>
      <c r="AB65" s="119"/>
      <c r="AC65" s="84"/>
      <c r="AD65" s="78"/>
      <c r="AK65" s="82"/>
    </row>
    <row r="66" spans="1:37" s="4" customFormat="1" ht="11.25" customHeight="1">
      <c r="A66" s="529"/>
      <c r="B66" s="529"/>
      <c r="C66" s="529"/>
      <c r="D66" s="529"/>
      <c r="E66" s="108">
        <v>28</v>
      </c>
      <c r="F66" s="78" t="s">
        <v>106</v>
      </c>
      <c r="G66" s="84"/>
      <c r="H66" s="84"/>
      <c r="I66" s="84"/>
      <c r="J66" s="84"/>
      <c r="K66" s="84"/>
      <c r="L66" s="84"/>
      <c r="M66" s="84"/>
      <c r="N66" s="84"/>
      <c r="O66" s="378"/>
      <c r="P66" s="378"/>
      <c r="Q66" s="378"/>
      <c r="R66" s="378"/>
      <c r="S66" s="378"/>
      <c r="T66" s="378"/>
      <c r="U66" s="84"/>
      <c r="V66" s="111">
        <v>28</v>
      </c>
      <c r="W66" s="454"/>
      <c r="X66" s="455"/>
      <c r="Y66" s="455"/>
      <c r="Z66" s="455"/>
      <c r="AA66" s="456"/>
      <c r="AB66" s="119"/>
      <c r="AC66" s="84"/>
      <c r="AD66" s="78"/>
      <c r="AK66" s="82"/>
    </row>
    <row r="67" spans="1:37" s="4" customFormat="1" ht="11.25" customHeight="1">
      <c r="A67" s="78"/>
      <c r="B67" s="78"/>
      <c r="D67" s="78"/>
      <c r="E67" s="81">
        <v>29</v>
      </c>
      <c r="F67" s="78" t="s">
        <v>193</v>
      </c>
      <c r="G67" s="84"/>
      <c r="H67" s="84"/>
      <c r="I67" s="84"/>
      <c r="J67" s="84"/>
      <c r="K67" s="84"/>
      <c r="L67" s="84"/>
      <c r="M67" s="84"/>
      <c r="N67" s="84"/>
      <c r="O67" s="84"/>
      <c r="P67" s="378"/>
      <c r="Q67" s="378"/>
      <c r="R67" s="378"/>
      <c r="S67" s="378"/>
      <c r="T67" s="378"/>
      <c r="U67" s="84"/>
      <c r="V67" s="111">
        <v>29</v>
      </c>
      <c r="W67" s="454"/>
      <c r="X67" s="455"/>
      <c r="Y67" s="455"/>
      <c r="Z67" s="455"/>
      <c r="AA67" s="456"/>
      <c r="AB67" s="119"/>
      <c r="AC67" s="84"/>
      <c r="AD67" s="78"/>
    </row>
    <row r="68" spans="1:37" s="4" customFormat="1" ht="11.25" customHeight="1">
      <c r="A68" s="78"/>
      <c r="B68" s="78"/>
      <c r="D68" s="78"/>
      <c r="E68" s="108">
        <v>30</v>
      </c>
      <c r="F68" s="78" t="s">
        <v>194</v>
      </c>
      <c r="G68" s="84"/>
      <c r="H68" s="84"/>
      <c r="I68" s="84"/>
      <c r="J68" s="84"/>
      <c r="K68" s="84"/>
      <c r="L68" s="84"/>
      <c r="M68" s="84"/>
      <c r="N68" s="378"/>
      <c r="O68" s="378"/>
      <c r="P68" s="378"/>
      <c r="Q68" s="378"/>
      <c r="R68" s="378"/>
      <c r="S68" s="378"/>
      <c r="T68" s="378"/>
      <c r="U68" s="84"/>
      <c r="V68" s="111">
        <v>30</v>
      </c>
      <c r="W68" s="454"/>
      <c r="X68" s="455"/>
      <c r="Y68" s="455"/>
      <c r="Z68" s="455"/>
      <c r="AA68" s="456"/>
      <c r="AB68" s="119"/>
      <c r="AC68" s="84"/>
      <c r="AD68" s="78"/>
    </row>
    <row r="69" spans="1:37" s="4" customFormat="1" ht="11.25" customHeight="1">
      <c r="A69" s="78"/>
      <c r="B69" s="78"/>
      <c r="D69" s="78"/>
      <c r="E69" s="108" t="s">
        <v>71</v>
      </c>
      <c r="F69" s="78" t="s">
        <v>647</v>
      </c>
      <c r="G69" s="84"/>
      <c r="H69" s="84"/>
      <c r="I69" s="84"/>
      <c r="J69" s="84"/>
      <c r="K69" s="84"/>
      <c r="L69" s="84"/>
      <c r="M69" s="84"/>
      <c r="N69" s="527"/>
      <c r="O69" s="528"/>
      <c r="P69" s="595"/>
      <c r="Q69" s="596"/>
      <c r="R69" s="597"/>
      <c r="S69" s="598"/>
      <c r="T69" s="598"/>
      <c r="U69" s="84"/>
      <c r="V69" s="111" t="s">
        <v>71</v>
      </c>
      <c r="W69" s="454"/>
      <c r="X69" s="455"/>
      <c r="Y69" s="455"/>
      <c r="Z69" s="455"/>
      <c r="AA69" s="456"/>
      <c r="AB69" s="119"/>
      <c r="AC69" s="84"/>
      <c r="AD69" s="78"/>
    </row>
    <row r="70" spans="1:37" s="4" customFormat="1" ht="11.25" customHeight="1">
      <c r="A70" s="78"/>
      <c r="B70" s="78"/>
      <c r="D70" s="78"/>
      <c r="E70" s="81">
        <v>32</v>
      </c>
      <c r="F70" s="78" t="s">
        <v>200</v>
      </c>
      <c r="G70" s="84"/>
      <c r="H70" s="84"/>
      <c r="I70" s="84"/>
      <c r="J70" s="84"/>
      <c r="K70" s="84"/>
      <c r="L70" s="385"/>
      <c r="M70" s="378"/>
      <c r="N70" s="378"/>
      <c r="O70" s="378"/>
      <c r="P70" s="378"/>
      <c r="Q70" s="378"/>
      <c r="R70" s="378"/>
      <c r="S70" s="378"/>
      <c r="T70" s="378"/>
      <c r="U70" s="378"/>
      <c r="V70" s="386"/>
      <c r="W70" s="380"/>
      <c r="X70" s="380"/>
      <c r="Y70" s="380"/>
      <c r="Z70" s="380"/>
      <c r="AA70" s="112"/>
      <c r="AB70" s="113">
        <v>32</v>
      </c>
      <c r="AC70" s="459">
        <f>SUM(W61:AA69)</f>
        <v>0</v>
      </c>
      <c r="AD70" s="460"/>
      <c r="AE70" s="460"/>
      <c r="AF70" s="460"/>
      <c r="AG70" s="460"/>
    </row>
    <row r="71" spans="1:37" s="4" customFormat="1" ht="11.25" customHeight="1">
      <c r="A71" s="79"/>
      <c r="B71" s="79"/>
      <c r="C71" s="88"/>
      <c r="D71" s="79"/>
      <c r="E71" s="109">
        <v>33</v>
      </c>
      <c r="F71" s="79" t="s">
        <v>679</v>
      </c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97"/>
      <c r="W71" s="88"/>
      <c r="X71" s="88"/>
      <c r="Y71" s="88"/>
      <c r="Z71" s="88"/>
      <c r="AA71" s="89"/>
      <c r="AB71" s="113">
        <v>33</v>
      </c>
      <c r="AC71" s="454">
        <f>AC60-AC70</f>
        <v>0</v>
      </c>
      <c r="AD71" s="455"/>
      <c r="AE71" s="455"/>
      <c r="AF71" s="455"/>
      <c r="AG71" s="455"/>
    </row>
    <row r="72" spans="1:37" s="4" customFormat="1" ht="11.25" customHeight="1">
      <c r="A72" s="84" t="s">
        <v>178</v>
      </c>
      <c r="B72" s="78"/>
      <c r="D72" s="78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78"/>
      <c r="AG72" s="149" t="s">
        <v>746</v>
      </c>
    </row>
    <row r="73" spans="1:37" s="4" customFormat="1" ht="8.25" customHeight="1">
      <c r="A73" s="84"/>
      <c r="B73" s="78"/>
      <c r="D73" s="78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78"/>
      <c r="AG73" s="101"/>
    </row>
    <row r="74" spans="1:37" s="4" customFormat="1" ht="11.25" customHeight="1">
      <c r="A74" s="150" t="s">
        <v>746</v>
      </c>
      <c r="B74" s="79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79"/>
      <c r="AE74" s="6"/>
      <c r="AF74" s="6"/>
      <c r="AG74" s="124" t="s">
        <v>173</v>
      </c>
    </row>
    <row r="75" spans="1:37" s="4" customFormat="1" ht="11.25" customHeight="1">
      <c r="A75" s="78"/>
      <c r="B75" s="78"/>
      <c r="D75" s="78"/>
      <c r="E75" s="108">
        <v>34</v>
      </c>
      <c r="F75" s="78" t="s">
        <v>170</v>
      </c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111">
        <v>34</v>
      </c>
      <c r="AC75" s="454">
        <f>AC71</f>
        <v>0</v>
      </c>
      <c r="AD75" s="455"/>
      <c r="AE75" s="455"/>
      <c r="AF75" s="455"/>
      <c r="AG75" s="455"/>
    </row>
    <row r="76" spans="1:37" s="4" customFormat="1" ht="11.25" customHeight="1">
      <c r="A76" s="602" t="s">
        <v>41</v>
      </c>
      <c r="B76" s="602"/>
      <c r="C76" s="602"/>
      <c r="D76" s="602"/>
      <c r="E76" s="82" t="s">
        <v>171</v>
      </c>
      <c r="F76" s="78" t="s">
        <v>172</v>
      </c>
      <c r="G76" s="84"/>
      <c r="H76" s="84"/>
      <c r="I76" s="84" t="s">
        <v>174</v>
      </c>
      <c r="K76" s="84"/>
      <c r="L76" s="84"/>
      <c r="M76" s="84"/>
      <c r="N76" s="84"/>
      <c r="O76" s="84" t="s">
        <v>175</v>
      </c>
      <c r="Q76" s="84"/>
      <c r="R76" s="84" t="s">
        <v>177</v>
      </c>
      <c r="T76" s="84"/>
      <c r="U76" s="84"/>
      <c r="V76" s="84"/>
      <c r="W76" s="84"/>
      <c r="X76" s="84" t="s">
        <v>176</v>
      </c>
      <c r="Y76" s="84"/>
      <c r="Z76" s="75"/>
      <c r="AA76" s="112"/>
      <c r="AB76" s="127"/>
      <c r="AC76" s="84"/>
      <c r="AD76" s="78"/>
    </row>
    <row r="77" spans="1:37" s="4" customFormat="1" ht="11.25" customHeight="1">
      <c r="A77" s="602"/>
      <c r="B77" s="602"/>
      <c r="C77" s="602"/>
      <c r="D77" s="602"/>
      <c r="E77" s="84"/>
      <c r="F77" s="78" t="s">
        <v>31</v>
      </c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2" t="s">
        <v>76</v>
      </c>
      <c r="Y77" s="84"/>
      <c r="Z77" s="110"/>
      <c r="AA77" s="89"/>
      <c r="AB77" s="127"/>
      <c r="AC77" s="84"/>
      <c r="AD77" s="78"/>
    </row>
    <row r="78" spans="1:37" s="4" customFormat="1" ht="11.25" customHeight="1">
      <c r="A78" s="602"/>
      <c r="B78" s="602"/>
      <c r="C78" s="602"/>
      <c r="D78" s="602"/>
      <c r="E78" s="108" t="s">
        <v>24</v>
      </c>
      <c r="F78" s="78" t="s">
        <v>53</v>
      </c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127"/>
      <c r="AC78" s="84"/>
      <c r="AD78" s="78"/>
    </row>
    <row r="79" spans="1:37" s="4" customFormat="1" ht="11.25" customHeight="1">
      <c r="A79" s="600" t="s">
        <v>86</v>
      </c>
      <c r="B79" s="600"/>
      <c r="C79" s="600"/>
      <c r="D79" s="600"/>
      <c r="E79" s="84"/>
      <c r="F79" s="78" t="s">
        <v>671</v>
      </c>
      <c r="G79" s="84"/>
      <c r="H79" s="84"/>
      <c r="J79" s="84"/>
      <c r="K79" s="84"/>
      <c r="L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2" t="s">
        <v>24</v>
      </c>
      <c r="Y79" s="84"/>
      <c r="Z79" s="84"/>
      <c r="AA79" s="84"/>
      <c r="AB79" s="127"/>
      <c r="AC79" s="84"/>
      <c r="AD79" s="78"/>
    </row>
    <row r="80" spans="1:37" s="4" customFormat="1" ht="11.25" customHeight="1">
      <c r="A80" s="600"/>
      <c r="B80" s="600"/>
      <c r="C80" s="600"/>
      <c r="D80" s="600"/>
      <c r="E80" s="108">
        <v>36</v>
      </c>
      <c r="F80" s="78" t="s">
        <v>51</v>
      </c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127"/>
      <c r="AC80" s="84"/>
      <c r="AD80" s="78"/>
    </row>
    <row r="81" spans="1:38" s="4" customFormat="1" ht="14.25" customHeight="1">
      <c r="A81" s="600"/>
      <c r="B81" s="600"/>
      <c r="C81" s="600"/>
      <c r="D81" s="600"/>
      <c r="F81" s="78" t="s">
        <v>642</v>
      </c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127"/>
      <c r="AC81" s="84"/>
      <c r="AD81" s="78"/>
    </row>
    <row r="82" spans="1:38" s="4" customFormat="1" ht="11.25" customHeight="1">
      <c r="A82" s="600"/>
      <c r="B82" s="600"/>
      <c r="C82" s="600"/>
      <c r="D82" s="600"/>
      <c r="E82" s="108"/>
      <c r="F82" s="78" t="s">
        <v>52</v>
      </c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378"/>
      <c r="U82" s="378"/>
      <c r="V82" s="378"/>
      <c r="W82" s="378"/>
      <c r="X82" s="378"/>
      <c r="Y82" s="378"/>
      <c r="Z82" s="378"/>
      <c r="AA82" s="84"/>
      <c r="AB82" s="113">
        <v>36</v>
      </c>
      <c r="AC82" s="485"/>
      <c r="AD82" s="486"/>
      <c r="AE82" s="486"/>
      <c r="AF82" s="486"/>
      <c r="AG82" s="486"/>
    </row>
    <row r="83" spans="1:38" s="4" customFormat="1" ht="11.25" customHeight="1">
      <c r="A83" s="599" t="s">
        <v>7</v>
      </c>
      <c r="B83" s="599"/>
      <c r="C83" s="599"/>
      <c r="D83" s="599"/>
      <c r="E83" s="108">
        <v>37</v>
      </c>
      <c r="F83" s="4" t="s">
        <v>32</v>
      </c>
      <c r="G83" s="84"/>
      <c r="H83" s="84"/>
      <c r="I83" s="84"/>
      <c r="J83" s="84"/>
      <c r="K83" s="84"/>
      <c r="L83" s="378"/>
      <c r="M83" s="378"/>
      <c r="N83" s="378"/>
      <c r="O83" s="378"/>
      <c r="P83" s="378"/>
      <c r="Q83" s="378"/>
      <c r="R83" s="378"/>
      <c r="S83" s="378"/>
      <c r="T83" s="378"/>
      <c r="U83" s="378"/>
      <c r="V83" s="378"/>
      <c r="W83" s="378"/>
      <c r="X83" s="378"/>
      <c r="Y83" s="378"/>
      <c r="Z83" s="378"/>
      <c r="AA83" s="84"/>
      <c r="AB83" s="111">
        <v>37</v>
      </c>
      <c r="AC83" s="480">
        <f>AC75-AC82</f>
        <v>0</v>
      </c>
      <c r="AD83" s="481"/>
      <c r="AE83" s="481"/>
      <c r="AF83" s="481"/>
      <c r="AG83" s="481"/>
    </row>
    <row r="84" spans="1:38" s="4" customFormat="1" ht="11.25" customHeight="1">
      <c r="A84" s="510">
        <v>4400</v>
      </c>
      <c r="B84" s="510"/>
      <c r="C84" s="510"/>
      <c r="D84" s="510"/>
      <c r="E84" s="108">
        <v>38</v>
      </c>
      <c r="F84" s="78" t="s">
        <v>650</v>
      </c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127"/>
      <c r="AC84" s="84"/>
      <c r="AD84" s="78"/>
      <c r="AL84" s="121"/>
    </row>
    <row r="85" spans="1:38" s="4" customFormat="1" ht="11.25" customHeight="1">
      <c r="A85" s="511" t="s">
        <v>161</v>
      </c>
      <c r="B85" s="511"/>
      <c r="C85" s="511"/>
      <c r="D85" s="511"/>
      <c r="E85" s="108"/>
      <c r="F85" s="78" t="s">
        <v>672</v>
      </c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378"/>
      <c r="Z85" s="378"/>
      <c r="AA85" s="84"/>
      <c r="AB85" s="126">
        <v>38</v>
      </c>
      <c r="AC85" s="485">
        <f>2800*AF40</f>
        <v>0</v>
      </c>
      <c r="AD85" s="486"/>
      <c r="AE85" s="486"/>
      <c r="AF85" s="486"/>
      <c r="AG85" s="486"/>
    </row>
    <row r="86" spans="1:38" s="4" customFormat="1" ht="12" customHeight="1">
      <c r="A86" s="511" t="s">
        <v>162</v>
      </c>
      <c r="B86" s="511"/>
      <c r="C86" s="511"/>
      <c r="D86" s="511"/>
      <c r="E86" s="108">
        <v>39</v>
      </c>
      <c r="F86" s="3" t="s">
        <v>651</v>
      </c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378"/>
      <c r="Z86" s="378"/>
      <c r="AA86" s="84"/>
      <c r="AB86" s="111">
        <v>39</v>
      </c>
      <c r="AC86" s="480">
        <f>AC83-AC85</f>
        <v>0</v>
      </c>
      <c r="AD86" s="481"/>
      <c r="AE86" s="481"/>
      <c r="AF86" s="481"/>
      <c r="AG86" s="481"/>
    </row>
    <row r="87" spans="1:38" s="4" customFormat="1" ht="12" customHeight="1">
      <c r="A87" s="510">
        <v>6450</v>
      </c>
      <c r="B87" s="510"/>
      <c r="C87" s="510"/>
      <c r="D87" s="510"/>
      <c r="E87" s="108">
        <v>40</v>
      </c>
      <c r="F87" s="3" t="s">
        <v>652</v>
      </c>
      <c r="H87" s="84"/>
      <c r="I87" s="84"/>
      <c r="J87" s="84"/>
      <c r="K87" s="84"/>
      <c r="L87" s="84"/>
      <c r="M87" s="84"/>
      <c r="N87" s="84"/>
      <c r="O87" s="84"/>
      <c r="P87" s="96" t="s">
        <v>13</v>
      </c>
      <c r="R87" s="84" t="s">
        <v>33</v>
      </c>
      <c r="T87" s="84"/>
      <c r="U87" s="96" t="s">
        <v>15</v>
      </c>
      <c r="W87" s="84" t="s">
        <v>34</v>
      </c>
      <c r="Y87" s="84"/>
      <c r="Z87" s="378"/>
      <c r="AA87" s="84"/>
      <c r="AB87" s="111">
        <v>40</v>
      </c>
      <c r="AC87" s="480"/>
      <c r="AD87" s="481"/>
      <c r="AE87" s="481"/>
      <c r="AF87" s="481"/>
      <c r="AG87" s="481"/>
    </row>
    <row r="88" spans="1:38" s="4" customFormat="1" ht="11.25" customHeight="1">
      <c r="A88" s="511" t="s">
        <v>11</v>
      </c>
      <c r="B88" s="511"/>
      <c r="C88" s="511"/>
      <c r="D88" s="511"/>
      <c r="E88" s="108">
        <v>41</v>
      </c>
      <c r="F88" s="4" t="s">
        <v>167</v>
      </c>
      <c r="G88" s="84"/>
      <c r="H88" s="84"/>
      <c r="I88" s="84"/>
      <c r="J88" s="84"/>
      <c r="K88" s="84"/>
      <c r="L88" s="84"/>
      <c r="M88" s="84"/>
      <c r="N88" s="84"/>
      <c r="O88" s="378"/>
      <c r="P88" s="378"/>
      <c r="Q88" s="378"/>
      <c r="R88" s="378"/>
      <c r="S88" s="378"/>
      <c r="T88" s="378"/>
      <c r="U88" s="378"/>
      <c r="V88" s="378"/>
      <c r="W88" s="378"/>
      <c r="X88" s="378"/>
      <c r="Y88" s="378"/>
      <c r="Z88" s="378"/>
      <c r="AA88" s="84"/>
      <c r="AB88" s="111">
        <v>41</v>
      </c>
      <c r="AC88" s="480"/>
      <c r="AD88" s="481"/>
      <c r="AE88" s="481"/>
      <c r="AF88" s="481"/>
      <c r="AG88" s="481"/>
    </row>
    <row r="89" spans="1:38" s="4" customFormat="1" ht="11.25" customHeight="1">
      <c r="A89" s="511" t="s">
        <v>8</v>
      </c>
      <c r="B89" s="511"/>
      <c r="C89" s="511"/>
      <c r="D89" s="511"/>
      <c r="E89" s="108">
        <v>42</v>
      </c>
      <c r="F89" s="4" t="s">
        <v>35</v>
      </c>
      <c r="G89" s="84"/>
      <c r="H89" s="84"/>
      <c r="I89" s="84"/>
      <c r="J89" s="84"/>
      <c r="K89" s="378"/>
      <c r="L89" s="378"/>
      <c r="M89" s="378"/>
      <c r="N89" s="378"/>
      <c r="O89" s="378"/>
      <c r="P89" s="378"/>
      <c r="Q89" s="378"/>
      <c r="R89" s="378"/>
      <c r="S89" s="378"/>
      <c r="T89" s="378"/>
      <c r="U89" s="378"/>
      <c r="V89" s="378"/>
      <c r="W89" s="378"/>
      <c r="X89" s="378"/>
      <c r="Y89" s="378"/>
      <c r="Z89" s="84"/>
      <c r="AA89" s="84"/>
      <c r="AB89" s="111">
        <v>42</v>
      </c>
      <c r="AC89" s="480">
        <f>SUM(AC87:AC88)</f>
        <v>0</v>
      </c>
      <c r="AD89" s="481"/>
      <c r="AE89" s="481"/>
      <c r="AF89" s="481"/>
      <c r="AG89" s="481"/>
      <c r="AL89" s="121"/>
    </row>
    <row r="90" spans="1:38" s="4" customFormat="1" ht="11.25" customHeight="1">
      <c r="A90" s="511" t="s">
        <v>9</v>
      </c>
      <c r="B90" s="511"/>
      <c r="C90" s="511"/>
      <c r="D90" s="511"/>
      <c r="E90" s="108">
        <v>43</v>
      </c>
      <c r="F90" s="4" t="s">
        <v>168</v>
      </c>
      <c r="G90" s="84"/>
      <c r="H90" s="84"/>
      <c r="I90" s="84"/>
      <c r="J90" s="84"/>
      <c r="K90" s="84"/>
      <c r="L90" s="84"/>
      <c r="M90" s="84"/>
      <c r="N90" s="84"/>
      <c r="O90" s="84"/>
      <c r="P90" s="378"/>
      <c r="Q90" s="378"/>
      <c r="R90" s="378"/>
      <c r="S90" s="378"/>
      <c r="T90" s="378"/>
      <c r="U90" s="84"/>
      <c r="V90" s="126">
        <v>43</v>
      </c>
      <c r="W90" s="485"/>
      <c r="X90" s="486"/>
      <c r="Y90" s="486"/>
      <c r="Z90" s="486"/>
      <c r="AA90" s="487"/>
      <c r="AB90" s="127"/>
      <c r="AC90" s="84"/>
      <c r="AD90" s="78"/>
    </row>
    <row r="91" spans="1:38" s="4" customFormat="1" ht="11.25" customHeight="1">
      <c r="A91" s="511" t="s">
        <v>10</v>
      </c>
      <c r="B91" s="511"/>
      <c r="C91" s="511"/>
      <c r="D91" s="511"/>
      <c r="E91" s="108">
        <v>44</v>
      </c>
      <c r="F91" s="4" t="s">
        <v>166</v>
      </c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378"/>
      <c r="T91" s="378"/>
      <c r="U91" s="84"/>
      <c r="V91" s="111">
        <v>44</v>
      </c>
      <c r="W91" s="480"/>
      <c r="X91" s="481"/>
      <c r="Y91" s="481"/>
      <c r="Z91" s="481"/>
      <c r="AA91" s="482"/>
      <c r="AB91" s="127"/>
      <c r="AC91" s="84"/>
      <c r="AD91" s="78"/>
    </row>
    <row r="92" spans="1:38" s="4" customFormat="1" ht="11.25" customHeight="1">
      <c r="A92" s="510">
        <v>7350</v>
      </c>
      <c r="B92" s="510"/>
      <c r="C92" s="510"/>
      <c r="D92" s="510"/>
      <c r="E92" s="108">
        <v>45</v>
      </c>
      <c r="F92" s="78" t="s">
        <v>54</v>
      </c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378"/>
      <c r="S92" s="378"/>
      <c r="T92" s="378"/>
      <c r="U92" s="84"/>
      <c r="V92" s="111">
        <v>45</v>
      </c>
      <c r="W92" s="480"/>
      <c r="X92" s="481"/>
      <c r="Y92" s="481"/>
      <c r="Z92" s="481"/>
      <c r="AA92" s="482"/>
      <c r="AB92" s="127"/>
      <c r="AC92" s="84"/>
      <c r="AD92" s="78"/>
    </row>
    <row r="93" spans="1:38" s="4" customFormat="1" ht="11.25" customHeight="1">
      <c r="A93" s="511" t="s">
        <v>163</v>
      </c>
      <c r="B93" s="511"/>
      <c r="C93" s="511"/>
      <c r="D93" s="511"/>
      <c r="E93" s="108">
        <v>46</v>
      </c>
      <c r="F93" s="4" t="s">
        <v>160</v>
      </c>
      <c r="G93" s="84"/>
      <c r="H93" s="84"/>
      <c r="I93" s="84"/>
      <c r="J93" s="84"/>
      <c r="K93" s="84"/>
      <c r="L93" s="84"/>
      <c r="M93" s="84"/>
      <c r="N93" s="378"/>
      <c r="O93" s="378"/>
      <c r="P93" s="378"/>
      <c r="Q93" s="378"/>
      <c r="R93" s="378"/>
      <c r="S93" s="378"/>
      <c r="T93" s="378"/>
      <c r="U93" s="84"/>
      <c r="V93" s="111">
        <v>46</v>
      </c>
      <c r="W93" s="480"/>
      <c r="X93" s="481"/>
      <c r="Y93" s="481"/>
      <c r="Z93" s="481"/>
      <c r="AA93" s="482"/>
      <c r="AB93" s="127"/>
      <c r="AC93" s="84"/>
      <c r="AD93" s="78"/>
      <c r="AL93" s="121"/>
    </row>
    <row r="94" spans="1:38" s="4" customFormat="1" ht="11.25" customHeight="1">
      <c r="A94" s="511" t="s">
        <v>164</v>
      </c>
      <c r="B94" s="511"/>
      <c r="C94" s="511"/>
      <c r="D94" s="511"/>
      <c r="E94" s="108">
        <v>47</v>
      </c>
      <c r="F94" s="4" t="s">
        <v>747</v>
      </c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111">
        <v>47</v>
      </c>
      <c r="W94" s="480">
        <f>'Sch. T8812'!AC27</f>
        <v>0</v>
      </c>
      <c r="X94" s="481"/>
      <c r="Y94" s="481"/>
      <c r="Z94" s="481"/>
      <c r="AA94" s="482"/>
      <c r="AB94" s="127"/>
      <c r="AC94" s="84"/>
      <c r="AD94" s="78"/>
    </row>
    <row r="95" spans="1:38" s="4" customFormat="1" ht="11.25" customHeight="1">
      <c r="A95" s="511" t="s">
        <v>165</v>
      </c>
      <c r="B95" s="511"/>
      <c r="C95" s="511"/>
      <c r="D95" s="511"/>
      <c r="E95" s="108">
        <v>48</v>
      </c>
      <c r="F95" s="4" t="s">
        <v>159</v>
      </c>
      <c r="G95" s="84"/>
      <c r="H95" s="84"/>
      <c r="I95" s="84"/>
      <c r="J95" s="84"/>
      <c r="K95" s="84"/>
      <c r="L95" s="84"/>
      <c r="M95" s="378"/>
      <c r="N95" s="378"/>
      <c r="O95" s="378"/>
      <c r="P95" s="378"/>
      <c r="Q95" s="378"/>
      <c r="R95" s="378"/>
      <c r="S95" s="378"/>
      <c r="T95" s="378"/>
      <c r="U95" s="84"/>
      <c r="V95" s="111">
        <v>48</v>
      </c>
      <c r="W95" s="480"/>
      <c r="X95" s="481"/>
      <c r="Y95" s="481"/>
      <c r="Z95" s="481"/>
      <c r="AA95" s="482"/>
      <c r="AB95" s="127"/>
      <c r="AC95" s="84"/>
      <c r="AD95" s="78"/>
    </row>
    <row r="96" spans="1:38" s="4" customFormat="1" ht="11.25" customHeight="1">
      <c r="A96" s="510">
        <v>3675</v>
      </c>
      <c r="B96" s="510"/>
      <c r="C96" s="510"/>
      <c r="D96" s="510"/>
      <c r="E96" s="108">
        <v>49</v>
      </c>
      <c r="F96" s="78" t="s">
        <v>55</v>
      </c>
      <c r="G96" s="84"/>
      <c r="H96" s="84"/>
      <c r="I96" s="84"/>
      <c r="J96" s="84"/>
      <c r="K96" s="96" t="s">
        <v>13</v>
      </c>
      <c r="L96" s="84"/>
      <c r="M96" s="84" t="s">
        <v>36</v>
      </c>
      <c r="N96" s="84"/>
      <c r="O96" s="84"/>
      <c r="P96" s="96" t="s">
        <v>15</v>
      </c>
      <c r="Q96" s="84"/>
      <c r="R96" s="84" t="s">
        <v>37</v>
      </c>
      <c r="S96" s="84"/>
      <c r="T96" s="84"/>
      <c r="U96" s="84"/>
      <c r="V96" s="127"/>
      <c r="W96" s="84"/>
      <c r="X96" s="84"/>
      <c r="Z96" s="84"/>
      <c r="AA96" s="84"/>
      <c r="AB96" s="127"/>
      <c r="AC96" s="84"/>
      <c r="AD96" s="78"/>
    </row>
    <row r="97" spans="1:33" s="4" customFormat="1" ht="11.25" customHeight="1">
      <c r="D97" s="78"/>
      <c r="E97" s="108"/>
      <c r="F97" s="7" t="s">
        <v>124</v>
      </c>
      <c r="G97" s="84"/>
      <c r="H97" s="84" t="s">
        <v>38</v>
      </c>
      <c r="I97" s="84"/>
      <c r="J97" s="84"/>
      <c r="K97" s="96" t="s">
        <v>16</v>
      </c>
      <c r="L97" s="84"/>
      <c r="M97" s="84" t="s">
        <v>39</v>
      </c>
      <c r="N97" s="84"/>
      <c r="O97" s="84"/>
      <c r="P97" s="495"/>
      <c r="Q97" s="495"/>
      <c r="R97" s="495"/>
      <c r="S97" s="495"/>
      <c r="T97" s="495"/>
      <c r="U97" s="84"/>
      <c r="V97" s="113">
        <v>49</v>
      </c>
      <c r="W97" s="459"/>
      <c r="X97" s="460"/>
      <c r="Y97" s="460"/>
      <c r="Z97" s="460"/>
      <c r="AA97" s="498"/>
      <c r="AB97" s="127"/>
      <c r="AC97" s="84"/>
      <c r="AD97" s="78"/>
    </row>
    <row r="98" spans="1:33" s="4" customFormat="1" ht="11.25" customHeight="1">
      <c r="A98" s="78"/>
      <c r="B98" s="78"/>
      <c r="C98" s="84"/>
      <c r="D98" s="78"/>
      <c r="E98" s="108">
        <v>50</v>
      </c>
      <c r="F98" s="78" t="s">
        <v>151</v>
      </c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378"/>
      <c r="R98" s="378"/>
      <c r="S98" s="378"/>
      <c r="T98" s="378"/>
      <c r="U98" s="378"/>
      <c r="V98" s="378"/>
      <c r="W98" s="378"/>
      <c r="X98" s="378"/>
      <c r="Y98" s="210"/>
      <c r="Z98" s="378"/>
      <c r="AA98" s="84"/>
      <c r="AB98" s="113">
        <v>50</v>
      </c>
      <c r="AC98" s="459">
        <f>SUM(W90:AA97)</f>
        <v>0</v>
      </c>
      <c r="AD98" s="460"/>
      <c r="AE98" s="460"/>
      <c r="AF98" s="460"/>
      <c r="AG98" s="460"/>
    </row>
    <row r="99" spans="1:33" s="4" customFormat="1" ht="11.25" customHeight="1">
      <c r="A99" s="79"/>
      <c r="B99" s="79"/>
      <c r="C99" s="88"/>
      <c r="D99" s="79"/>
      <c r="E99" s="109">
        <v>51</v>
      </c>
      <c r="F99" s="79" t="s">
        <v>40</v>
      </c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  <c r="AB99" s="113">
        <v>51</v>
      </c>
      <c r="AC99" s="454">
        <f>AC89-AC98</f>
        <v>0</v>
      </c>
      <c r="AD99" s="455"/>
      <c r="AE99" s="455"/>
      <c r="AF99" s="455"/>
      <c r="AG99" s="455"/>
    </row>
    <row r="100" spans="1:33" s="152" customFormat="1" ht="11.25" customHeight="1">
      <c r="A100" s="154"/>
      <c r="B100" s="154"/>
      <c r="D100" s="154"/>
      <c r="E100" s="155">
        <v>52</v>
      </c>
      <c r="F100" s="154" t="s">
        <v>152</v>
      </c>
      <c r="G100" s="156"/>
      <c r="H100" s="156"/>
      <c r="I100" s="156"/>
      <c r="J100" s="156"/>
      <c r="K100" s="156"/>
      <c r="L100" s="156"/>
      <c r="M100" s="156"/>
      <c r="N100" s="156"/>
      <c r="O100" s="387"/>
      <c r="P100" s="387"/>
      <c r="Q100" s="387"/>
      <c r="R100" s="387"/>
      <c r="S100" s="387"/>
      <c r="T100" s="387"/>
      <c r="U100" s="387"/>
      <c r="V100" s="387"/>
      <c r="W100" s="387"/>
      <c r="X100" s="387"/>
      <c r="Y100" s="387"/>
      <c r="Z100" s="387"/>
      <c r="AA100" s="156"/>
      <c r="AB100" s="157">
        <v>52</v>
      </c>
      <c r="AC100" s="371"/>
      <c r="AD100" s="372"/>
      <c r="AE100" s="373"/>
      <c r="AF100" s="373"/>
      <c r="AG100" s="373"/>
    </row>
    <row r="101" spans="1:33" s="152" customFormat="1" ht="11.25" customHeight="1">
      <c r="A101" s="496" t="s">
        <v>134</v>
      </c>
      <c r="B101" s="497"/>
      <c r="C101" s="497"/>
      <c r="E101" s="155">
        <v>53</v>
      </c>
      <c r="F101" s="154" t="s">
        <v>42</v>
      </c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388"/>
      <c r="X101" s="388"/>
      <c r="Y101" s="388"/>
      <c r="Z101" s="388"/>
      <c r="AA101" s="156"/>
      <c r="AB101" s="157">
        <v>53</v>
      </c>
      <c r="AC101" s="158"/>
      <c r="AD101" s="159"/>
      <c r="AE101" s="160"/>
      <c r="AF101" s="160"/>
      <c r="AG101" s="160"/>
    </row>
    <row r="102" spans="1:33" s="152" customFormat="1" ht="11.25" customHeight="1">
      <c r="A102" s="497"/>
      <c r="B102" s="497"/>
      <c r="C102" s="497"/>
      <c r="E102" s="155">
        <v>54</v>
      </c>
      <c r="F102" s="152" t="s">
        <v>43</v>
      </c>
      <c r="G102" s="156"/>
      <c r="H102" s="156"/>
      <c r="I102" s="156"/>
      <c r="J102" s="156"/>
      <c r="K102" s="156"/>
      <c r="L102" s="156"/>
      <c r="M102" s="156"/>
      <c r="N102" s="156"/>
      <c r="O102" s="156"/>
      <c r="P102" s="156"/>
      <c r="Q102" s="388"/>
      <c r="R102" s="388"/>
      <c r="S102" s="388"/>
      <c r="T102" s="388"/>
      <c r="U102" s="388"/>
      <c r="V102" s="388"/>
      <c r="W102" s="388"/>
      <c r="X102" s="388"/>
      <c r="Y102" s="388"/>
      <c r="Z102" s="388"/>
      <c r="AA102" s="156"/>
      <c r="AB102" s="161">
        <v>54</v>
      </c>
      <c r="AC102" s="452"/>
      <c r="AD102" s="453"/>
      <c r="AE102" s="453"/>
      <c r="AF102" s="453"/>
      <c r="AG102" s="453"/>
    </row>
    <row r="103" spans="1:33" s="152" customFormat="1" ht="11.25" customHeight="1">
      <c r="A103" s="497"/>
      <c r="B103" s="497"/>
      <c r="C103" s="497"/>
      <c r="E103" s="155">
        <v>55</v>
      </c>
      <c r="F103" s="154" t="s">
        <v>212</v>
      </c>
      <c r="G103" s="156"/>
      <c r="H103" s="156"/>
      <c r="I103" s="156"/>
      <c r="J103" s="156"/>
      <c r="K103" s="156"/>
      <c r="L103" s="388"/>
      <c r="M103" s="388"/>
      <c r="N103" s="388"/>
      <c r="O103" s="388"/>
      <c r="P103" s="388"/>
      <c r="Q103" s="388"/>
      <c r="R103" s="388"/>
      <c r="S103" s="388"/>
      <c r="T103" s="388"/>
      <c r="U103" s="388"/>
      <c r="V103" s="388"/>
      <c r="W103" s="388"/>
      <c r="X103" s="388"/>
      <c r="Y103" s="388"/>
      <c r="Z103" s="388"/>
      <c r="AA103" s="156"/>
      <c r="AB103" s="161">
        <v>55</v>
      </c>
      <c r="AC103" s="483">
        <f>SUM(AC99:AG102)</f>
        <v>0</v>
      </c>
      <c r="AD103" s="484"/>
      <c r="AE103" s="484"/>
      <c r="AF103" s="484"/>
      <c r="AG103" s="484"/>
    </row>
    <row r="104" spans="1:33" s="152" customFormat="1" ht="11.25" customHeight="1">
      <c r="A104" s="154"/>
      <c r="B104" s="154"/>
      <c r="E104" s="155">
        <v>56</v>
      </c>
      <c r="F104" s="152" t="s">
        <v>680</v>
      </c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388"/>
      <c r="AA104" s="156"/>
      <c r="AB104" s="161">
        <v>56</v>
      </c>
      <c r="AC104" s="452">
        <f>ROUND(AC75*0.04,0)</f>
        <v>0</v>
      </c>
      <c r="AD104" s="453"/>
      <c r="AE104" s="453"/>
      <c r="AF104" s="453"/>
      <c r="AG104" s="453"/>
    </row>
    <row r="105" spans="1:33" s="152" customFormat="1" ht="11.25" customHeight="1">
      <c r="A105" s="154"/>
      <c r="B105" s="154"/>
      <c r="E105" s="155" t="s">
        <v>188</v>
      </c>
      <c r="F105" s="152" t="s">
        <v>653</v>
      </c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388"/>
      <c r="S105" s="388"/>
      <c r="T105" s="388"/>
      <c r="U105" s="388"/>
      <c r="V105" s="388"/>
      <c r="W105" s="388"/>
      <c r="X105" s="388"/>
      <c r="Y105" s="388"/>
      <c r="Z105" s="388"/>
      <c r="AA105" s="156"/>
      <c r="AB105" s="161" t="s">
        <v>188</v>
      </c>
      <c r="AC105" s="452">
        <f>IF(AC103&gt;AC104,AC103,AC104)</f>
        <v>0</v>
      </c>
      <c r="AD105" s="453"/>
      <c r="AE105" s="453"/>
      <c r="AF105" s="453"/>
      <c r="AG105" s="453"/>
    </row>
    <row r="106" spans="1:33" s="152" customFormat="1" ht="11.25" customHeight="1">
      <c r="A106" s="154"/>
      <c r="B106" s="154"/>
      <c r="E106" s="155" t="s">
        <v>201</v>
      </c>
      <c r="F106" s="152" t="s">
        <v>699</v>
      </c>
      <c r="G106" s="156"/>
      <c r="H106" s="156"/>
      <c r="I106" s="156"/>
      <c r="J106" s="156"/>
      <c r="K106" s="156"/>
      <c r="L106" s="156"/>
      <c r="M106" s="156"/>
      <c r="N106" s="388"/>
      <c r="O106" s="388"/>
      <c r="P106" s="388"/>
      <c r="Q106" s="388"/>
      <c r="R106" s="388"/>
      <c r="S106" s="388"/>
      <c r="T106" s="388"/>
      <c r="U106" s="388"/>
      <c r="V106" s="388"/>
      <c r="W106" s="388"/>
      <c r="X106" s="388"/>
      <c r="Y106" s="388"/>
      <c r="Z106" s="388"/>
      <c r="AA106" s="156"/>
      <c r="AB106" s="419" t="s">
        <v>201</v>
      </c>
      <c r="AC106" s="478"/>
      <c r="AD106" s="479"/>
      <c r="AE106" s="479"/>
      <c r="AF106" s="479"/>
      <c r="AG106" s="479"/>
    </row>
    <row r="107" spans="1:33" s="152" customFormat="1" ht="11.25" customHeight="1">
      <c r="A107" s="162"/>
      <c r="B107" s="162"/>
      <c r="C107" s="153"/>
      <c r="D107" s="153"/>
      <c r="E107" s="163" t="s">
        <v>202</v>
      </c>
      <c r="F107" s="153" t="s">
        <v>213</v>
      </c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4"/>
      <c r="Z107" s="164"/>
      <c r="AA107" s="165"/>
      <c r="AB107" s="161" t="s">
        <v>202</v>
      </c>
      <c r="AC107" s="452">
        <f>SUM(AC105)</f>
        <v>0</v>
      </c>
      <c r="AD107" s="453"/>
      <c r="AE107" s="453"/>
      <c r="AF107" s="453"/>
      <c r="AG107" s="453"/>
    </row>
    <row r="108" spans="1:33" s="4" customFormat="1" ht="11.25" customHeight="1">
      <c r="A108" s="78"/>
      <c r="B108" s="78"/>
      <c r="C108" s="84"/>
      <c r="D108" s="78"/>
      <c r="E108" s="108">
        <v>58</v>
      </c>
      <c r="F108" s="78" t="s">
        <v>681</v>
      </c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90"/>
      <c r="S108" s="90"/>
      <c r="T108" s="84"/>
      <c r="U108" s="84"/>
      <c r="V108" s="126">
        <v>58</v>
      </c>
      <c r="W108" s="459">
        <v>0</v>
      </c>
      <c r="X108" s="460"/>
      <c r="Y108" s="460"/>
      <c r="Z108" s="460"/>
      <c r="AA108" s="498"/>
      <c r="AB108" s="127"/>
      <c r="AC108" s="84"/>
      <c r="AD108" s="78"/>
    </row>
    <row r="109" spans="1:33" s="4" customFormat="1" ht="11.25" customHeight="1">
      <c r="A109" s="529" t="s">
        <v>89</v>
      </c>
      <c r="B109" s="504"/>
      <c r="C109" s="504"/>
      <c r="D109" s="504"/>
      <c r="E109" s="108">
        <v>59</v>
      </c>
      <c r="F109" s="78" t="s">
        <v>748</v>
      </c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111">
        <v>59</v>
      </c>
      <c r="W109" s="454"/>
      <c r="X109" s="455"/>
      <c r="Y109" s="455"/>
      <c r="Z109" s="455"/>
      <c r="AA109" s="456"/>
      <c r="AB109" s="127"/>
      <c r="AC109" s="84"/>
      <c r="AD109" s="78"/>
    </row>
    <row r="110" spans="1:33" s="4" customFormat="1" ht="11.25" customHeight="1">
      <c r="A110" s="504"/>
      <c r="B110" s="504"/>
      <c r="C110" s="504"/>
      <c r="D110" s="504"/>
      <c r="E110" s="108">
        <v>60</v>
      </c>
      <c r="F110" s="4" t="s">
        <v>702</v>
      </c>
      <c r="G110" s="84"/>
      <c r="H110" s="84"/>
      <c r="I110" s="84"/>
      <c r="J110" s="84"/>
      <c r="K110" s="84"/>
      <c r="L110" s="84"/>
      <c r="M110" s="84"/>
      <c r="N110" s="378"/>
      <c r="O110" s="378"/>
      <c r="P110" s="378"/>
      <c r="Q110" s="378"/>
      <c r="R110" s="378"/>
      <c r="S110" s="378"/>
      <c r="T110" s="378"/>
      <c r="U110" s="84"/>
      <c r="V110" s="111">
        <v>60</v>
      </c>
      <c r="W110" s="459" t="e">
        <f>'Sch. TEITC'!AC44</f>
        <v>#REF!</v>
      </c>
      <c r="X110" s="460"/>
      <c r="Y110" s="460"/>
      <c r="Z110" s="460"/>
      <c r="AA110" s="498"/>
      <c r="AB110" s="127"/>
      <c r="AC110" s="84"/>
      <c r="AD110" s="78"/>
    </row>
    <row r="111" spans="1:33" s="4" customFormat="1" ht="11.25" customHeight="1">
      <c r="A111" s="4" t="s">
        <v>630</v>
      </c>
      <c r="B111" s="78"/>
      <c r="C111" s="84"/>
      <c r="D111" s="78"/>
      <c r="E111" s="108">
        <v>61</v>
      </c>
      <c r="F111" s="78" t="s">
        <v>654</v>
      </c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142">
        <v>61</v>
      </c>
      <c r="W111" s="143"/>
      <c r="X111" s="143"/>
      <c r="Y111" s="143"/>
      <c r="Z111" s="143"/>
      <c r="AA111" s="144"/>
      <c r="AB111" s="127"/>
      <c r="AC111" s="84"/>
      <c r="AD111" s="78"/>
    </row>
    <row r="112" spans="1:33" s="4" customFormat="1" ht="11.25" customHeight="1">
      <c r="A112" s="4" t="s">
        <v>631</v>
      </c>
      <c r="B112" s="78"/>
      <c r="C112" s="84"/>
      <c r="D112" s="78"/>
      <c r="E112" s="108">
        <v>62</v>
      </c>
      <c r="F112" s="210" t="s">
        <v>709</v>
      </c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378"/>
      <c r="T112" s="378"/>
      <c r="U112" s="84"/>
      <c r="V112" s="111">
        <v>62</v>
      </c>
      <c r="W112" s="454">
        <f>IF('Form 8812'!AD39&gt;0,'Form 8812'!AD39,0)</f>
        <v>0</v>
      </c>
      <c r="X112" s="455"/>
      <c r="Y112" s="455"/>
      <c r="Z112" s="455"/>
      <c r="AA112" s="456"/>
      <c r="AB112" s="127"/>
      <c r="AC112" s="84"/>
      <c r="AD112" s="78"/>
    </row>
    <row r="113" spans="1:33" s="4" customFormat="1" ht="11.25" customHeight="1">
      <c r="A113" s="4" t="s">
        <v>632</v>
      </c>
      <c r="B113" s="78"/>
      <c r="C113" s="84"/>
      <c r="D113" s="78"/>
      <c r="E113" s="108">
        <v>63</v>
      </c>
      <c r="F113" s="78" t="s">
        <v>107</v>
      </c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378"/>
      <c r="R113" s="378"/>
      <c r="S113" s="378"/>
      <c r="T113" s="378"/>
      <c r="U113" s="84"/>
      <c r="V113" s="111">
        <v>63</v>
      </c>
      <c r="W113" s="454"/>
      <c r="X113" s="455"/>
      <c r="Y113" s="455"/>
      <c r="Z113" s="455"/>
      <c r="AA113" s="456"/>
      <c r="AB113" s="127"/>
      <c r="AC113" s="84"/>
      <c r="AD113" s="78"/>
    </row>
    <row r="114" spans="1:33" s="4" customFormat="1" ht="11.25" customHeight="1">
      <c r="A114" s="4" t="s">
        <v>633</v>
      </c>
      <c r="B114" s="78"/>
      <c r="C114" s="84"/>
      <c r="D114" s="78"/>
      <c r="E114" s="108">
        <v>64</v>
      </c>
      <c r="F114" s="78" t="s">
        <v>655</v>
      </c>
      <c r="G114" s="84"/>
      <c r="H114" s="84"/>
      <c r="I114" s="84"/>
      <c r="J114" s="84"/>
      <c r="K114" s="84"/>
      <c r="L114" s="84"/>
      <c r="M114" s="108"/>
      <c r="N114" s="84" t="s">
        <v>135</v>
      </c>
      <c r="P114" s="84"/>
      <c r="Q114" s="96" t="s">
        <v>15</v>
      </c>
      <c r="S114" s="84" t="s">
        <v>136</v>
      </c>
      <c r="U114" s="84"/>
      <c r="V114" s="111">
        <v>64</v>
      </c>
      <c r="W114" s="454"/>
      <c r="X114" s="455"/>
      <c r="Y114" s="455"/>
      <c r="Z114" s="455"/>
      <c r="AA114" s="456"/>
      <c r="AB114" s="127"/>
      <c r="AC114" s="84"/>
      <c r="AD114" s="78"/>
    </row>
    <row r="115" spans="1:33" s="4" customFormat="1" ht="11.25" customHeight="1">
      <c r="A115" s="79"/>
      <c r="B115" s="79"/>
      <c r="C115" s="88"/>
      <c r="D115" s="79"/>
      <c r="E115" s="109">
        <v>65</v>
      </c>
      <c r="F115" s="79" t="s">
        <v>743</v>
      </c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111">
        <v>65</v>
      </c>
      <c r="AC115" s="459" t="e">
        <f>SUM(W112:AA114,W108:AA110)</f>
        <v>#REF!</v>
      </c>
      <c r="AD115" s="460"/>
      <c r="AE115" s="460"/>
      <c r="AF115" s="460"/>
      <c r="AG115" s="460"/>
    </row>
    <row r="116" spans="1:33" s="4" customFormat="1" ht="12" customHeight="1">
      <c r="A116" s="506" t="s">
        <v>90</v>
      </c>
      <c r="B116" s="506"/>
      <c r="C116" s="506"/>
      <c r="D116" s="78"/>
      <c r="E116" s="108">
        <v>66</v>
      </c>
      <c r="F116" s="78" t="s">
        <v>656</v>
      </c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90"/>
      <c r="Z116" s="90"/>
      <c r="AA116" s="84"/>
      <c r="AB116" s="113">
        <v>66</v>
      </c>
      <c r="AC116" s="454" t="e">
        <f>IF(AC115&gt;AC107,AC115-AC107,0)</f>
        <v>#REF!</v>
      </c>
      <c r="AD116" s="455"/>
      <c r="AE116" s="455"/>
      <c r="AF116" s="455"/>
      <c r="AG116" s="455"/>
    </row>
    <row r="117" spans="1:33" s="4" customFormat="1" ht="11.25" customHeight="1">
      <c r="A117" s="507"/>
      <c r="B117" s="507"/>
      <c r="C117" s="507"/>
      <c r="D117" s="78"/>
      <c r="E117" s="108">
        <v>67</v>
      </c>
      <c r="F117" s="78" t="s">
        <v>694</v>
      </c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108"/>
      <c r="Y117" s="84"/>
      <c r="Z117" s="84"/>
      <c r="AA117" s="84"/>
      <c r="AB117" s="116">
        <v>67</v>
      </c>
      <c r="AC117" s="84"/>
      <c r="AD117" s="140"/>
    </row>
    <row r="118" spans="1:33" s="4" customFormat="1" ht="11.25" customHeight="1">
      <c r="A118" s="79"/>
      <c r="B118" s="79"/>
      <c r="C118" s="88"/>
      <c r="D118" s="79"/>
      <c r="E118" s="109">
        <v>68</v>
      </c>
      <c r="F118" s="79" t="s">
        <v>767</v>
      </c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113">
        <v>68</v>
      </c>
      <c r="W118" s="88"/>
      <c r="X118" s="88"/>
      <c r="Y118" s="88"/>
      <c r="Z118" s="88"/>
      <c r="AA118" s="88"/>
      <c r="AB118" s="129"/>
      <c r="AC118" s="461" t="e">
        <f>SUM(AC116:AG117)</f>
        <v>#REF!</v>
      </c>
      <c r="AD118" s="462"/>
      <c r="AE118" s="462"/>
      <c r="AF118" s="462"/>
      <c r="AG118" s="462"/>
    </row>
    <row r="119" spans="1:33" s="4" customFormat="1" ht="11.25" customHeight="1">
      <c r="A119" s="489" t="s">
        <v>137</v>
      </c>
      <c r="B119" s="499"/>
      <c r="C119" s="499"/>
      <c r="D119" s="499"/>
      <c r="E119" s="108">
        <v>69</v>
      </c>
      <c r="F119" s="4" t="s">
        <v>658</v>
      </c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113"/>
      <c r="AC119" s="84"/>
      <c r="AD119" s="78"/>
    </row>
    <row r="120" spans="1:33" s="4" customFormat="1" ht="11.25" customHeight="1">
      <c r="A120" s="500"/>
      <c r="B120" s="500"/>
      <c r="C120" s="500"/>
      <c r="D120" s="500"/>
      <c r="E120" s="108"/>
      <c r="F120" s="4" t="s">
        <v>659</v>
      </c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111">
        <v>69</v>
      </c>
      <c r="AC120" s="459" t="e">
        <f>IF(AC107&gt;AC115,AC107-AC115,0)</f>
        <v>#REF!</v>
      </c>
      <c r="AD120" s="460"/>
      <c r="AE120" s="460"/>
      <c r="AF120" s="460"/>
      <c r="AG120" s="460"/>
    </row>
    <row r="121" spans="1:33" s="4" customFormat="1" ht="11.25" customHeight="1">
      <c r="A121" s="501"/>
      <c r="B121" s="501"/>
      <c r="C121" s="501"/>
      <c r="D121" s="501"/>
      <c r="E121" s="109">
        <v>70</v>
      </c>
      <c r="F121" s="79" t="s">
        <v>153</v>
      </c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113">
        <v>70</v>
      </c>
      <c r="W121" s="88"/>
      <c r="X121" s="88"/>
      <c r="Y121" s="88"/>
      <c r="Z121" s="88"/>
      <c r="AA121" s="88"/>
      <c r="AB121" s="130"/>
      <c r="AC121" s="131"/>
      <c r="AD121" s="131"/>
      <c r="AE121" s="131"/>
      <c r="AF121" s="131"/>
      <c r="AG121" s="131"/>
    </row>
    <row r="122" spans="1:33" s="4" customFormat="1" ht="11.25" customHeight="1">
      <c r="A122" s="502" t="s">
        <v>143</v>
      </c>
      <c r="B122" s="503"/>
      <c r="C122" s="503"/>
      <c r="D122" s="503"/>
      <c r="E122" s="108">
        <v>71</v>
      </c>
      <c r="F122" s="4" t="s">
        <v>682</v>
      </c>
      <c r="G122" s="84"/>
      <c r="H122" s="84"/>
      <c r="I122" s="84"/>
      <c r="J122" s="84"/>
      <c r="K122" s="84"/>
      <c r="L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2" t="s">
        <v>82</v>
      </c>
      <c r="Y122" s="84"/>
      <c r="Z122" s="84" t="s">
        <v>141</v>
      </c>
      <c r="AA122" s="84"/>
      <c r="AB122" s="84"/>
      <c r="AC122" s="84"/>
      <c r="AD122" s="78"/>
      <c r="AG122" s="3" t="s">
        <v>81</v>
      </c>
    </row>
    <row r="123" spans="1:33" s="4" customFormat="1" ht="11.25" customHeight="1">
      <c r="A123" s="504"/>
      <c r="B123" s="504"/>
      <c r="C123" s="504"/>
      <c r="D123" s="504"/>
      <c r="E123" s="108"/>
      <c r="F123" s="78" t="s">
        <v>138</v>
      </c>
      <c r="G123" s="84"/>
      <c r="H123" s="84"/>
      <c r="I123" s="84"/>
      <c r="J123" s="84"/>
      <c r="K123" s="84"/>
      <c r="L123" s="84"/>
      <c r="N123" s="84"/>
      <c r="O123" s="84" t="s">
        <v>140</v>
      </c>
      <c r="P123" s="84"/>
      <c r="Q123" s="84"/>
      <c r="R123" s="84"/>
      <c r="S123" s="84"/>
      <c r="T123" s="84"/>
      <c r="U123" s="84"/>
      <c r="V123" s="84"/>
      <c r="W123" s="84"/>
      <c r="X123" s="84" t="s">
        <v>142</v>
      </c>
      <c r="Y123" s="84"/>
      <c r="Z123" s="84"/>
      <c r="AA123" s="84"/>
      <c r="AB123" s="84"/>
      <c r="AC123" s="84"/>
      <c r="AD123" s="78"/>
    </row>
    <row r="124" spans="1:33" s="4" customFormat="1" ht="11.25" customHeight="1">
      <c r="A124" s="504"/>
      <c r="B124" s="504"/>
      <c r="C124" s="504"/>
      <c r="D124" s="504"/>
      <c r="E124" s="108"/>
      <c r="F124" s="4" t="s">
        <v>139</v>
      </c>
      <c r="G124" s="84"/>
      <c r="H124" s="88"/>
      <c r="I124" s="88"/>
      <c r="J124" s="88"/>
      <c r="K124" s="88"/>
      <c r="L124" s="88"/>
      <c r="M124" s="88"/>
      <c r="N124" s="88"/>
      <c r="O124" s="84" t="s">
        <v>59</v>
      </c>
      <c r="P124" s="84"/>
      <c r="Q124" s="84"/>
      <c r="R124" s="488"/>
      <c r="S124" s="488"/>
      <c r="T124" s="488"/>
      <c r="U124" s="488"/>
      <c r="V124" s="488"/>
      <c r="W124" s="84"/>
      <c r="X124" s="84" t="s">
        <v>65</v>
      </c>
      <c r="Y124" s="84"/>
      <c r="Z124" s="84"/>
      <c r="AA124" s="84"/>
      <c r="AB124" s="84"/>
      <c r="AC124" s="125"/>
      <c r="AD124" s="132"/>
      <c r="AE124" s="76"/>
      <c r="AF124" s="76"/>
    </row>
    <row r="125" spans="1:33" s="4" customFormat="1" ht="2.25" customHeight="1">
      <c r="A125" s="505"/>
      <c r="B125" s="505"/>
      <c r="C125" s="505"/>
      <c r="D125" s="505"/>
      <c r="E125" s="109"/>
      <c r="F125" s="6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79"/>
      <c r="AE125" s="6"/>
      <c r="AF125" s="6"/>
      <c r="AG125" s="6"/>
    </row>
    <row r="126" spans="1:33" s="4" customFormat="1" ht="11.25" customHeight="1">
      <c r="A126" s="489" t="s">
        <v>50</v>
      </c>
      <c r="B126" s="489"/>
      <c r="C126" s="489"/>
      <c r="D126" s="489"/>
      <c r="E126" s="84" t="s">
        <v>154</v>
      </c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78"/>
    </row>
    <row r="127" spans="1:33" s="4" customFormat="1" ht="11.25" customHeight="1">
      <c r="A127" s="490"/>
      <c r="B127" s="490"/>
      <c r="C127" s="490"/>
      <c r="D127" s="490"/>
      <c r="E127" s="84" t="s">
        <v>155</v>
      </c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33" s="4" customFormat="1" ht="3" customHeight="1">
      <c r="A128" s="491" t="s">
        <v>108</v>
      </c>
      <c r="B128" s="491"/>
      <c r="C128" s="491"/>
      <c r="D128" s="128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33" s="4" customFormat="1" ht="11.25" customHeight="1">
      <c r="A129" s="491"/>
      <c r="B129" s="491"/>
      <c r="C129" s="491"/>
      <c r="E129" s="122" t="s">
        <v>91</v>
      </c>
      <c r="G129" s="9"/>
      <c r="H129" s="9"/>
      <c r="I129" s="9"/>
      <c r="J129" s="9"/>
      <c r="K129" s="9"/>
      <c r="L129" s="9"/>
      <c r="M129" s="9"/>
      <c r="N129" s="9"/>
      <c r="O129" s="134"/>
      <c r="P129" s="84" t="s">
        <v>145</v>
      </c>
      <c r="Q129" s="9"/>
      <c r="R129" s="9"/>
      <c r="S129" s="9"/>
      <c r="T129" s="134"/>
      <c r="U129" s="9"/>
      <c r="V129" s="78" t="s">
        <v>158</v>
      </c>
      <c r="X129" s="9"/>
      <c r="Y129" s="9"/>
      <c r="Z129" s="9"/>
      <c r="AA129" s="9"/>
      <c r="AB129" s="134"/>
      <c r="AC129" s="84" t="s">
        <v>144</v>
      </c>
    </row>
    <row r="130" spans="1:33" s="4" customFormat="1" ht="12.75" customHeight="1">
      <c r="A130" s="491"/>
      <c r="B130" s="491"/>
      <c r="C130" s="491"/>
      <c r="E130" s="133"/>
      <c r="F130" s="74"/>
      <c r="G130" s="74"/>
      <c r="H130" s="74"/>
      <c r="I130" s="74"/>
      <c r="J130" s="74"/>
      <c r="K130" s="74"/>
      <c r="L130" s="74"/>
      <c r="M130" s="74"/>
      <c r="N130" s="74"/>
      <c r="O130" s="135"/>
      <c r="P130" s="475"/>
      <c r="Q130" s="476"/>
      <c r="R130" s="476"/>
      <c r="S130" s="476"/>
      <c r="T130" s="477"/>
      <c r="U130" s="74"/>
      <c r="V130" s="74"/>
      <c r="W130" s="74"/>
      <c r="X130" s="74"/>
      <c r="Y130" s="74"/>
      <c r="Z130" s="74"/>
      <c r="AA130" s="74"/>
      <c r="AB130" s="135"/>
      <c r="AC130" s="74"/>
      <c r="AD130" s="6"/>
      <c r="AE130" s="6"/>
      <c r="AF130" s="6"/>
      <c r="AG130" s="6"/>
    </row>
    <row r="131" spans="1:33" s="4" customFormat="1" ht="11.25" customHeight="1">
      <c r="A131" s="491"/>
      <c r="B131" s="491"/>
      <c r="C131" s="491"/>
      <c r="E131" s="122" t="s">
        <v>146</v>
      </c>
      <c r="F131" s="9"/>
      <c r="G131" s="9"/>
      <c r="H131" s="9"/>
      <c r="I131" s="9"/>
      <c r="J131" s="9"/>
      <c r="K131" s="9"/>
      <c r="L131" s="9"/>
      <c r="M131" s="9"/>
      <c r="N131" s="9"/>
      <c r="O131" s="134"/>
      <c r="P131" s="84" t="s">
        <v>145</v>
      </c>
      <c r="Q131" s="9"/>
      <c r="R131" s="9"/>
      <c r="S131" s="9"/>
      <c r="T131" s="134"/>
      <c r="U131" s="9"/>
      <c r="V131" s="78" t="s">
        <v>169</v>
      </c>
      <c r="X131" s="9"/>
      <c r="Y131" s="9"/>
      <c r="Z131" s="9"/>
      <c r="AA131" s="9"/>
      <c r="AB131" s="134"/>
      <c r="AC131" s="84" t="s">
        <v>144</v>
      </c>
    </row>
    <row r="132" spans="1:33" s="4" customFormat="1" ht="15.75" customHeight="1">
      <c r="A132" s="492"/>
      <c r="B132" s="492"/>
      <c r="C132" s="492"/>
      <c r="D132" s="6"/>
      <c r="E132" s="133"/>
      <c r="F132" s="74"/>
      <c r="G132" s="74"/>
      <c r="H132" s="74"/>
      <c r="I132" s="74"/>
      <c r="J132" s="74"/>
      <c r="K132" s="74"/>
      <c r="L132" s="74"/>
      <c r="M132" s="74"/>
      <c r="N132" s="74"/>
      <c r="O132" s="135"/>
      <c r="P132" s="475"/>
      <c r="Q132" s="476"/>
      <c r="R132" s="476"/>
      <c r="S132" s="476"/>
      <c r="T132" s="477"/>
      <c r="U132" s="74"/>
      <c r="V132" s="74"/>
      <c r="W132" s="74"/>
      <c r="X132" s="74"/>
      <c r="Y132" s="74"/>
      <c r="Z132" s="74"/>
      <c r="AA132" s="74"/>
      <c r="AB132" s="135"/>
      <c r="AC132" s="74"/>
      <c r="AD132" s="6"/>
      <c r="AE132" s="6"/>
      <c r="AF132" s="6"/>
      <c r="AG132" s="6"/>
    </row>
    <row r="133" spans="1:33" s="4" customFormat="1" ht="11.25" customHeight="1">
      <c r="C133" s="9"/>
      <c r="E133" s="84" t="s">
        <v>147</v>
      </c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137" t="s">
        <v>148</v>
      </c>
      <c r="Q133" s="9"/>
      <c r="R133" s="9"/>
      <c r="T133" s="9"/>
      <c r="U133" s="137" t="s">
        <v>6</v>
      </c>
      <c r="V133" s="9"/>
      <c r="W133" s="9"/>
      <c r="X133" s="9"/>
      <c r="Y133" s="9"/>
      <c r="Z133" s="9"/>
      <c r="AB133" s="9"/>
      <c r="AC133" s="73" t="s">
        <v>149</v>
      </c>
    </row>
    <row r="134" spans="1:33" s="4" customFormat="1" ht="11.25" customHeight="1">
      <c r="A134" s="493" t="s">
        <v>675</v>
      </c>
      <c r="B134" s="494"/>
      <c r="C134" s="494"/>
      <c r="E134" s="88" t="s">
        <v>5</v>
      </c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475"/>
      <c r="Q134" s="476"/>
      <c r="R134" s="476"/>
      <c r="S134" s="476"/>
      <c r="T134" s="477"/>
      <c r="U134" s="138" t="s">
        <v>49</v>
      </c>
      <c r="V134" s="74"/>
      <c r="W134" s="74"/>
      <c r="X134" s="74"/>
      <c r="Y134" s="74"/>
      <c r="Z134" s="74"/>
      <c r="AA134" s="74"/>
      <c r="AB134" s="74"/>
      <c r="AC134" s="138"/>
      <c r="AD134" s="6"/>
      <c r="AE134" s="6"/>
      <c r="AF134" s="6"/>
      <c r="AG134" s="6"/>
    </row>
    <row r="135" spans="1:33" s="4" customFormat="1" ht="11.25" customHeight="1">
      <c r="A135" s="494"/>
      <c r="B135" s="494"/>
      <c r="C135" s="494"/>
      <c r="E135" s="123" t="s">
        <v>150</v>
      </c>
      <c r="F135" s="84"/>
      <c r="G135" s="84"/>
      <c r="H135" s="84"/>
      <c r="I135" s="84"/>
      <c r="J135" s="84"/>
      <c r="K135" s="84"/>
      <c r="L135" s="84"/>
      <c r="M135" s="84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73"/>
      <c r="Z135" s="9"/>
      <c r="AA135" s="9"/>
      <c r="AB135" s="9"/>
      <c r="AC135" s="9"/>
    </row>
    <row r="136" spans="1:33" s="4" customFormat="1" ht="11.25" customHeight="1">
      <c r="A136" s="494"/>
      <c r="B136" s="494"/>
      <c r="C136" s="494"/>
      <c r="E136" s="82" t="s">
        <v>156</v>
      </c>
      <c r="F136" s="84"/>
      <c r="G136" s="84"/>
      <c r="H136" s="84"/>
      <c r="I136" s="84"/>
      <c r="J136" s="84"/>
      <c r="K136" s="84"/>
      <c r="L136" s="88"/>
      <c r="M136" s="88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9"/>
      <c r="Y136" s="139" t="s">
        <v>157</v>
      </c>
      <c r="Z136" s="508"/>
      <c r="AA136" s="509"/>
      <c r="AB136" s="466"/>
      <c r="AC136" s="467"/>
      <c r="AD136" s="467"/>
      <c r="AE136" s="467"/>
      <c r="AF136" s="467"/>
      <c r="AG136" s="6"/>
    </row>
    <row r="137" spans="1:33" s="4" customFormat="1" ht="11.25" customHeight="1">
      <c r="A137" s="6"/>
      <c r="B137" s="6"/>
      <c r="C137" s="74"/>
      <c r="D137" s="6"/>
      <c r="E137" s="136" t="s">
        <v>92</v>
      </c>
      <c r="F137" s="88"/>
      <c r="G137" s="88"/>
      <c r="H137" s="88"/>
      <c r="I137" s="88"/>
      <c r="J137" s="88"/>
      <c r="K137" s="88"/>
      <c r="L137" s="88"/>
      <c r="M137" s="88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139" t="s">
        <v>111</v>
      </c>
      <c r="Z137" s="74"/>
      <c r="AA137" s="74"/>
      <c r="AB137" s="474"/>
      <c r="AC137" s="474"/>
      <c r="AD137" s="465"/>
      <c r="AE137" s="465"/>
      <c r="AF137" s="465"/>
      <c r="AG137" s="465"/>
    </row>
    <row r="138" spans="1:33" s="4" customFormat="1" ht="11.25" customHeight="1">
      <c r="C138" s="9"/>
      <c r="E138" s="123"/>
      <c r="G138" s="84"/>
      <c r="H138" s="84"/>
      <c r="I138" s="84"/>
      <c r="J138" s="84"/>
      <c r="K138" s="84"/>
      <c r="L138" s="84"/>
      <c r="M138" s="84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G138" s="151" t="s">
        <v>746</v>
      </c>
    </row>
    <row r="139" spans="1:33" s="4" customFormat="1" ht="11.25" customHeight="1">
      <c r="E139" s="123"/>
      <c r="G139" s="84"/>
      <c r="H139" s="84"/>
      <c r="I139" s="84"/>
      <c r="J139" s="84"/>
      <c r="K139" s="84"/>
      <c r="L139" s="84"/>
      <c r="M139" s="84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</row>
    <row r="140" spans="1:33" s="4" customFormat="1" ht="11.25" customHeight="1">
      <c r="E140" s="123"/>
      <c r="G140" s="84"/>
      <c r="H140" s="84"/>
      <c r="I140" s="84"/>
      <c r="J140" s="84"/>
      <c r="K140" s="84"/>
      <c r="L140" s="84"/>
      <c r="N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</row>
    <row r="141" spans="1:33" s="4" customFormat="1" ht="11.25" customHeight="1">
      <c r="E141" s="123"/>
      <c r="G141" s="84"/>
      <c r="H141" s="84"/>
      <c r="I141" s="84"/>
      <c r="J141" s="84"/>
      <c r="K141" s="84"/>
      <c r="L141" s="84"/>
      <c r="M141" s="84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</row>
    <row r="142" spans="1:33" s="4" customFormat="1" ht="11.25" customHeight="1">
      <c r="E142" s="123"/>
      <c r="F142" s="84"/>
      <c r="G142" s="84"/>
      <c r="H142" s="84"/>
      <c r="I142" s="84"/>
      <c r="J142" s="84"/>
      <c r="K142" s="84"/>
      <c r="L142" s="84"/>
      <c r="M142" s="84"/>
      <c r="N142" s="9"/>
      <c r="O142" s="9"/>
      <c r="P142" s="9"/>
      <c r="Q142" s="9"/>
      <c r="R142" s="9"/>
    </row>
    <row r="143" spans="1:33" s="4" customFormat="1" ht="11.25" customHeight="1">
      <c r="E143" s="123"/>
      <c r="F143" s="84"/>
      <c r="G143" s="84"/>
      <c r="H143" s="84"/>
      <c r="I143" s="84"/>
      <c r="J143" s="84"/>
      <c r="K143" s="84"/>
      <c r="L143" s="84"/>
      <c r="M143" s="84"/>
      <c r="N143" s="9"/>
      <c r="O143" s="9"/>
      <c r="P143" s="9"/>
      <c r="Q143" s="9"/>
      <c r="R143" s="9"/>
    </row>
    <row r="144" spans="1:33" s="4" customFormat="1" ht="11.25" customHeight="1">
      <c r="E144" s="123"/>
      <c r="F144" s="84"/>
      <c r="G144" s="84"/>
      <c r="H144" s="84"/>
      <c r="I144" s="84"/>
      <c r="J144" s="84"/>
      <c r="K144" s="84"/>
      <c r="L144" s="84"/>
      <c r="M144" s="84"/>
      <c r="N144" s="9"/>
      <c r="O144" s="9"/>
      <c r="P144" s="9"/>
      <c r="Q144" s="9"/>
      <c r="R144" s="9"/>
    </row>
    <row r="145" spans="5:18" s="4" customFormat="1" ht="11.25" customHeight="1">
      <c r="E145" s="123"/>
      <c r="G145" s="84"/>
      <c r="H145" s="84"/>
      <c r="I145" s="84"/>
      <c r="J145" s="84"/>
      <c r="K145" s="84"/>
      <c r="L145" s="84"/>
      <c r="M145" s="84"/>
      <c r="N145" s="9"/>
      <c r="O145" s="9"/>
      <c r="P145" s="9"/>
      <c r="Q145" s="9"/>
      <c r="R145" s="9"/>
    </row>
    <row r="146" spans="5:18" s="4" customFormat="1" ht="11.25" customHeight="1">
      <c r="E146" s="81"/>
      <c r="G146" s="78"/>
      <c r="H146" s="78"/>
      <c r="I146" s="78"/>
      <c r="J146" s="78"/>
      <c r="K146" s="78"/>
      <c r="L146" s="78"/>
      <c r="M146" s="78"/>
    </row>
    <row r="147" spans="5:18" s="4" customFormat="1" ht="11.25" customHeight="1">
      <c r="E147" s="81"/>
      <c r="G147" s="78"/>
      <c r="H147" s="78"/>
      <c r="I147" s="78"/>
      <c r="J147" s="78"/>
      <c r="K147" s="78"/>
      <c r="L147" s="78"/>
      <c r="M147" s="78"/>
    </row>
    <row r="148" spans="5:18" s="4" customFormat="1" ht="11.25" customHeight="1">
      <c r="E148" s="81"/>
      <c r="G148" s="78"/>
      <c r="H148" s="78"/>
      <c r="I148" s="78"/>
      <c r="J148" s="78"/>
      <c r="K148" s="78"/>
      <c r="L148" s="78"/>
      <c r="M148" s="78"/>
    </row>
    <row r="149" spans="5:18" s="4" customFormat="1" ht="11.25" customHeight="1">
      <c r="G149" s="78"/>
      <c r="H149" s="78"/>
      <c r="I149" s="78"/>
      <c r="J149" s="78"/>
      <c r="K149" s="78"/>
      <c r="L149" s="78"/>
      <c r="M149" s="78"/>
    </row>
    <row r="150" spans="5:18" s="4" customFormat="1" ht="11.25" customHeight="1">
      <c r="F150" s="78"/>
      <c r="G150" s="78"/>
      <c r="H150" s="78"/>
      <c r="I150" s="78"/>
      <c r="J150" s="78"/>
      <c r="K150" s="78"/>
      <c r="L150" s="78"/>
      <c r="M150" s="78"/>
    </row>
    <row r="151" spans="5:18" s="4" customFormat="1" ht="11.25" customHeight="1">
      <c r="F151" s="78"/>
      <c r="G151" s="78"/>
      <c r="H151" s="78"/>
      <c r="I151" s="78"/>
      <c r="J151" s="78"/>
      <c r="K151" s="78"/>
      <c r="L151" s="78"/>
      <c r="M151" s="78"/>
    </row>
    <row r="152" spans="5:18" s="4" customFormat="1" ht="11.25" customHeight="1">
      <c r="F152" s="78"/>
      <c r="G152" s="78"/>
      <c r="H152" s="78"/>
      <c r="I152" s="78"/>
      <c r="J152" s="78"/>
      <c r="K152" s="78"/>
      <c r="L152" s="78"/>
      <c r="M152" s="78"/>
    </row>
    <row r="153" spans="5:18" s="4" customFormat="1" ht="11.25" customHeight="1">
      <c r="F153" s="78"/>
      <c r="G153" s="78"/>
      <c r="H153" s="78"/>
      <c r="I153" s="78"/>
      <c r="J153" s="78"/>
      <c r="K153" s="78"/>
      <c r="L153" s="78"/>
      <c r="M153" s="78"/>
    </row>
    <row r="154" spans="5:18" s="4" customFormat="1" ht="11.25" customHeight="1">
      <c r="F154" s="78"/>
      <c r="G154" s="78"/>
      <c r="H154" s="78"/>
      <c r="I154" s="78"/>
      <c r="J154" s="78"/>
      <c r="K154" s="78"/>
      <c r="L154" s="78"/>
      <c r="M154" s="78"/>
    </row>
    <row r="155" spans="5:18" s="4" customFormat="1" ht="11.25" customHeight="1">
      <c r="G155" s="78"/>
      <c r="H155" s="78"/>
      <c r="I155" s="78"/>
      <c r="J155" s="78"/>
      <c r="K155" s="78"/>
      <c r="L155" s="78"/>
      <c r="M155" s="78"/>
    </row>
    <row r="156" spans="5:18" s="4" customFormat="1" ht="11.25" customHeight="1">
      <c r="F156" s="78"/>
      <c r="G156" s="78"/>
      <c r="H156" s="78"/>
      <c r="I156" s="78"/>
      <c r="J156" s="78"/>
      <c r="K156" s="78"/>
      <c r="L156" s="78"/>
      <c r="M156" s="78"/>
    </row>
    <row r="157" spans="5:18" s="4" customFormat="1" ht="11.25" customHeight="1">
      <c r="G157" s="78"/>
      <c r="H157" s="78"/>
      <c r="I157" s="78"/>
      <c r="J157" s="78"/>
      <c r="K157" s="78"/>
      <c r="L157" s="78"/>
      <c r="M157" s="78"/>
    </row>
    <row r="158" spans="5:18" s="4" customFormat="1" ht="11.25" customHeight="1">
      <c r="F158" s="78"/>
      <c r="G158" s="78"/>
      <c r="H158" s="78"/>
      <c r="I158" s="78"/>
      <c r="J158" s="78"/>
      <c r="K158" s="78"/>
      <c r="L158" s="78"/>
      <c r="M158" s="78"/>
    </row>
    <row r="159" spans="5:18" s="4" customFormat="1" ht="11.25" customHeight="1">
      <c r="F159" s="78"/>
      <c r="G159" s="78"/>
      <c r="H159" s="78"/>
      <c r="I159" s="78"/>
      <c r="J159" s="78"/>
      <c r="K159" s="78"/>
      <c r="L159" s="78"/>
      <c r="M159" s="78"/>
    </row>
    <row r="160" spans="5:18" s="4" customFormat="1" ht="11.25" customHeight="1">
      <c r="F160" s="78"/>
      <c r="G160" s="78"/>
      <c r="H160" s="78"/>
      <c r="I160" s="78"/>
      <c r="J160" s="78"/>
      <c r="K160" s="78"/>
      <c r="L160" s="78"/>
      <c r="M160" s="78"/>
    </row>
    <row r="161" spans="6:13" s="4" customFormat="1" ht="11.25" customHeight="1">
      <c r="F161" s="78"/>
      <c r="G161" s="78"/>
      <c r="H161" s="78"/>
      <c r="I161" s="78"/>
      <c r="J161" s="78"/>
      <c r="K161" s="78"/>
      <c r="L161" s="78"/>
      <c r="M161" s="78"/>
    </row>
    <row r="162" spans="6:13" s="4" customFormat="1" ht="11.25" customHeight="1">
      <c r="F162" s="78"/>
      <c r="G162" s="78"/>
      <c r="H162" s="78"/>
      <c r="I162" s="78"/>
      <c r="J162" s="78"/>
      <c r="K162" s="78"/>
      <c r="L162" s="78"/>
      <c r="M162" s="78"/>
    </row>
    <row r="163" spans="6:13" s="4" customFormat="1" ht="11.25" customHeight="1">
      <c r="F163" s="78"/>
      <c r="G163" s="78"/>
      <c r="H163" s="78"/>
      <c r="I163" s="78"/>
      <c r="J163" s="78"/>
      <c r="K163" s="78"/>
      <c r="L163" s="78"/>
      <c r="M163" s="78"/>
    </row>
    <row r="164" spans="6:13" s="4" customFormat="1" ht="11.25" customHeight="1">
      <c r="F164" s="78"/>
      <c r="G164" s="78"/>
      <c r="H164" s="78"/>
      <c r="I164" s="78"/>
      <c r="J164" s="78"/>
      <c r="K164" s="78"/>
      <c r="L164" s="78"/>
      <c r="M164" s="78"/>
    </row>
    <row r="165" spans="6:13" s="4" customFormat="1" ht="11.25" customHeight="1">
      <c r="F165" s="78"/>
      <c r="G165" s="78"/>
      <c r="H165" s="78"/>
      <c r="I165" s="78"/>
      <c r="J165" s="78"/>
      <c r="K165" s="78"/>
      <c r="L165" s="78"/>
      <c r="M165" s="78"/>
    </row>
    <row r="166" spans="6:13" s="4" customFormat="1" ht="11.25" customHeight="1">
      <c r="F166" s="78"/>
      <c r="G166" s="78"/>
      <c r="H166" s="78"/>
      <c r="I166" s="78"/>
      <c r="J166" s="78"/>
      <c r="K166" s="78"/>
      <c r="L166" s="78"/>
      <c r="M166" s="78"/>
    </row>
    <row r="167" spans="6:13" s="4" customFormat="1" ht="11.25" customHeight="1">
      <c r="F167" s="78"/>
      <c r="G167" s="78"/>
      <c r="H167" s="78"/>
      <c r="I167" s="78"/>
      <c r="J167" s="78"/>
      <c r="K167" s="78"/>
      <c r="L167" s="78"/>
      <c r="M167" s="78"/>
    </row>
    <row r="168" spans="6:13" s="4" customFormat="1" ht="11.25" customHeight="1">
      <c r="F168" s="78"/>
      <c r="G168" s="78"/>
      <c r="H168" s="78"/>
      <c r="I168" s="78"/>
      <c r="J168" s="78"/>
      <c r="K168" s="78"/>
      <c r="L168" s="78"/>
      <c r="M168" s="78"/>
    </row>
    <row r="169" spans="6:13" s="4" customFormat="1" ht="11.25" customHeight="1">
      <c r="F169" s="78"/>
      <c r="G169" s="78"/>
      <c r="H169" s="78"/>
      <c r="I169" s="78"/>
      <c r="J169" s="78"/>
      <c r="K169" s="78"/>
      <c r="L169" s="78"/>
      <c r="M169" s="78"/>
    </row>
    <row r="170" spans="6:13" s="4" customFormat="1" ht="11.25" customHeight="1">
      <c r="F170" s="78"/>
      <c r="G170" s="78"/>
      <c r="H170" s="78"/>
      <c r="I170" s="78"/>
      <c r="J170" s="78"/>
      <c r="K170" s="78"/>
      <c r="L170" s="78"/>
      <c r="M170" s="78"/>
    </row>
    <row r="171" spans="6:13" s="4" customFormat="1" ht="11.25" customHeight="1">
      <c r="F171" s="78"/>
      <c r="G171" s="78"/>
      <c r="H171" s="78"/>
      <c r="I171" s="78"/>
      <c r="J171" s="78"/>
      <c r="K171" s="78"/>
      <c r="L171" s="78"/>
      <c r="M171" s="78"/>
    </row>
    <row r="172" spans="6:13" s="4" customFormat="1" ht="11.25" customHeight="1">
      <c r="F172" s="78"/>
      <c r="G172" s="78"/>
      <c r="H172" s="78"/>
      <c r="I172" s="78"/>
      <c r="J172" s="78"/>
      <c r="K172" s="78"/>
      <c r="L172" s="78"/>
      <c r="M172" s="78"/>
    </row>
    <row r="173" spans="6:13" s="4" customFormat="1" ht="11.25" customHeight="1">
      <c r="F173" s="78"/>
      <c r="G173" s="78"/>
      <c r="H173" s="78"/>
      <c r="I173" s="78"/>
      <c r="J173" s="78"/>
      <c r="K173" s="78"/>
      <c r="L173" s="78"/>
      <c r="M173" s="78"/>
    </row>
    <row r="174" spans="6:13" s="4" customFormat="1" ht="11.25" customHeight="1">
      <c r="F174" s="78"/>
      <c r="G174" s="78"/>
      <c r="H174" s="78"/>
      <c r="I174" s="78"/>
      <c r="J174" s="78"/>
      <c r="K174" s="78"/>
      <c r="L174" s="78"/>
      <c r="M174" s="78"/>
    </row>
    <row r="175" spans="6:13" s="4" customFormat="1" ht="11.25" customHeight="1">
      <c r="F175" s="78"/>
      <c r="G175" s="78"/>
      <c r="H175" s="78"/>
      <c r="I175" s="78"/>
      <c r="J175" s="78"/>
      <c r="K175" s="78"/>
      <c r="L175" s="78"/>
      <c r="M175" s="78"/>
    </row>
    <row r="176" spans="6:13" s="4" customFormat="1" ht="11.25" customHeight="1">
      <c r="F176" s="78"/>
      <c r="G176" s="78"/>
      <c r="H176" s="78"/>
      <c r="I176" s="78"/>
      <c r="J176" s="78"/>
      <c r="K176" s="78"/>
      <c r="L176" s="78"/>
      <c r="M176" s="78"/>
    </row>
    <row r="177" spans="6:13" s="4" customFormat="1" ht="11.25" customHeight="1">
      <c r="F177" s="78"/>
      <c r="G177" s="78"/>
      <c r="H177" s="78"/>
      <c r="I177" s="78"/>
      <c r="J177" s="78"/>
      <c r="K177" s="78"/>
      <c r="L177" s="78"/>
      <c r="M177" s="78"/>
    </row>
    <row r="178" spans="6:13" s="4" customFormat="1" ht="11.25" customHeight="1">
      <c r="F178" s="78"/>
      <c r="G178" s="78"/>
      <c r="H178" s="78"/>
      <c r="I178" s="78"/>
      <c r="J178" s="78"/>
      <c r="K178" s="78"/>
      <c r="L178" s="78"/>
      <c r="M178" s="78"/>
    </row>
    <row r="179" spans="6:13" s="4" customFormat="1" ht="11.25" customHeight="1">
      <c r="F179" s="78"/>
      <c r="G179" s="78"/>
      <c r="H179" s="78"/>
      <c r="I179" s="78"/>
      <c r="J179" s="78"/>
      <c r="K179" s="78"/>
      <c r="L179" s="78"/>
      <c r="M179" s="78"/>
    </row>
    <row r="180" spans="6:13" s="4" customFormat="1" ht="11.25" customHeight="1">
      <c r="F180" s="78"/>
      <c r="G180" s="78"/>
      <c r="H180" s="78"/>
      <c r="I180" s="78"/>
      <c r="J180" s="78"/>
      <c r="K180" s="78"/>
      <c r="L180" s="78"/>
      <c r="M180" s="78"/>
    </row>
    <row r="181" spans="6:13" s="4" customFormat="1" ht="11.25" customHeight="1">
      <c r="F181" s="78"/>
      <c r="G181" s="78"/>
      <c r="H181" s="78"/>
      <c r="I181" s="78"/>
      <c r="J181" s="78"/>
      <c r="K181" s="78"/>
      <c r="L181" s="78"/>
      <c r="M181" s="78"/>
    </row>
    <row r="182" spans="6:13" s="4" customFormat="1" ht="11.25" customHeight="1">
      <c r="F182" s="78"/>
      <c r="G182" s="78"/>
      <c r="H182" s="78"/>
      <c r="I182" s="78"/>
      <c r="J182" s="78"/>
      <c r="K182" s="78"/>
      <c r="L182" s="78"/>
      <c r="M182" s="78"/>
    </row>
    <row r="183" spans="6:13" s="4" customFormat="1" ht="11.25" customHeight="1">
      <c r="F183" s="78"/>
      <c r="G183" s="78"/>
      <c r="H183" s="78"/>
      <c r="I183" s="78"/>
      <c r="J183" s="78"/>
      <c r="K183" s="78"/>
      <c r="L183" s="78"/>
      <c r="M183" s="78"/>
    </row>
    <row r="184" spans="6:13" s="4" customFormat="1" ht="11.25" customHeight="1">
      <c r="F184" s="78"/>
      <c r="G184" s="78"/>
      <c r="H184" s="78"/>
      <c r="I184" s="78"/>
      <c r="J184" s="78"/>
      <c r="K184" s="78"/>
      <c r="L184" s="78"/>
      <c r="M184" s="78"/>
    </row>
    <row r="185" spans="6:13" s="4" customFormat="1" ht="11.25" customHeight="1">
      <c r="F185" s="78"/>
      <c r="G185" s="78"/>
      <c r="H185" s="78"/>
      <c r="I185" s="78"/>
      <c r="J185" s="78"/>
      <c r="K185" s="78"/>
      <c r="L185" s="78"/>
      <c r="M185" s="78"/>
    </row>
    <row r="186" spans="6:13" s="4" customFormat="1" ht="11.25" customHeight="1">
      <c r="F186" s="78"/>
      <c r="G186" s="78"/>
      <c r="H186" s="78"/>
      <c r="I186" s="78"/>
      <c r="J186" s="78"/>
      <c r="K186" s="78"/>
      <c r="L186" s="78"/>
      <c r="M186" s="78"/>
    </row>
    <row r="187" spans="6:13" s="4" customFormat="1" ht="11.25" customHeight="1">
      <c r="F187" s="78"/>
      <c r="G187" s="78"/>
      <c r="H187" s="78"/>
      <c r="I187" s="78"/>
      <c r="J187" s="78"/>
      <c r="K187" s="78"/>
      <c r="L187" s="78"/>
      <c r="M187" s="78"/>
    </row>
    <row r="188" spans="6:13" s="4" customFormat="1" ht="11.25" customHeight="1">
      <c r="F188" s="78"/>
      <c r="G188" s="78"/>
      <c r="H188" s="78"/>
      <c r="I188" s="78"/>
      <c r="J188" s="78"/>
      <c r="K188" s="78"/>
      <c r="L188" s="78"/>
      <c r="M188" s="78"/>
    </row>
    <row r="189" spans="6:13" s="4" customFormat="1" ht="11.25" customHeight="1">
      <c r="F189" s="78"/>
      <c r="G189" s="78"/>
      <c r="H189" s="78"/>
      <c r="I189" s="78"/>
      <c r="J189" s="78"/>
      <c r="K189" s="78"/>
      <c r="L189" s="78"/>
      <c r="M189" s="78"/>
    </row>
    <row r="190" spans="6:13" s="4" customFormat="1" ht="11.25" customHeight="1">
      <c r="F190" s="78"/>
      <c r="G190" s="78"/>
      <c r="H190" s="78"/>
      <c r="I190" s="78"/>
      <c r="J190" s="78"/>
      <c r="K190" s="78"/>
      <c r="L190" s="78"/>
      <c r="M190" s="78"/>
    </row>
    <row r="191" spans="6:13" s="4" customFormat="1" ht="11.25" customHeight="1">
      <c r="F191" s="78"/>
      <c r="G191" s="78"/>
      <c r="H191" s="78"/>
      <c r="I191" s="78"/>
      <c r="J191" s="78"/>
      <c r="K191" s="78"/>
      <c r="L191" s="78"/>
      <c r="M191" s="78"/>
    </row>
    <row r="192" spans="6:13" s="4" customFormat="1" ht="11.25" customHeight="1">
      <c r="F192" s="78"/>
      <c r="G192" s="78"/>
      <c r="H192" s="78"/>
      <c r="I192" s="78"/>
      <c r="J192" s="78"/>
      <c r="K192" s="78"/>
      <c r="L192" s="78"/>
      <c r="M192" s="78"/>
    </row>
    <row r="193" spans="6:13" s="4" customFormat="1" ht="11.25" customHeight="1">
      <c r="F193" s="78"/>
      <c r="G193" s="78"/>
      <c r="H193" s="78"/>
      <c r="I193" s="78"/>
      <c r="J193" s="78"/>
      <c r="K193" s="78"/>
      <c r="L193" s="78"/>
      <c r="M193" s="78"/>
    </row>
    <row r="194" spans="6:13" s="4" customFormat="1" ht="11.25" customHeight="1">
      <c r="F194" s="78"/>
      <c r="G194" s="78"/>
      <c r="H194" s="78"/>
      <c r="I194" s="78"/>
      <c r="J194" s="78"/>
      <c r="K194" s="78"/>
      <c r="L194" s="78"/>
      <c r="M194" s="78"/>
    </row>
    <row r="195" spans="6:13" s="4" customFormat="1" ht="11.25" customHeight="1">
      <c r="F195" s="78"/>
      <c r="G195" s="78"/>
      <c r="H195" s="78"/>
      <c r="I195" s="78"/>
      <c r="J195" s="78"/>
      <c r="K195" s="78"/>
      <c r="L195" s="78"/>
      <c r="M195" s="78"/>
    </row>
    <row r="196" spans="6:13" s="4" customFormat="1" ht="11.25" customHeight="1">
      <c r="F196" s="78"/>
      <c r="G196" s="78"/>
      <c r="H196" s="78"/>
      <c r="I196" s="78"/>
      <c r="J196" s="78"/>
      <c r="K196" s="78"/>
      <c r="L196" s="78"/>
      <c r="M196" s="78"/>
    </row>
    <row r="197" spans="6:13" s="4" customFormat="1" ht="11.25" customHeight="1">
      <c r="F197" s="78"/>
      <c r="G197" s="78"/>
      <c r="H197" s="78"/>
      <c r="I197" s="78"/>
      <c r="J197" s="78"/>
      <c r="K197" s="78"/>
      <c r="L197" s="78"/>
      <c r="M197" s="78"/>
    </row>
    <row r="198" spans="6:13" s="4" customFormat="1" ht="11.25" customHeight="1">
      <c r="F198" s="78"/>
      <c r="G198" s="78"/>
      <c r="H198" s="78"/>
      <c r="I198" s="78"/>
      <c r="J198" s="78"/>
      <c r="K198" s="78"/>
      <c r="L198" s="78"/>
      <c r="M198" s="78"/>
    </row>
    <row r="199" spans="6:13" s="4" customFormat="1" ht="11.25" customHeight="1">
      <c r="F199" s="78"/>
      <c r="G199" s="78"/>
      <c r="H199" s="78"/>
      <c r="I199" s="78"/>
      <c r="J199" s="78"/>
      <c r="K199" s="78"/>
      <c r="L199" s="78"/>
      <c r="M199" s="78"/>
    </row>
    <row r="200" spans="6:13" s="4" customFormat="1" ht="11.25" customHeight="1">
      <c r="F200" s="78"/>
      <c r="G200" s="78"/>
      <c r="H200" s="78"/>
      <c r="I200" s="78"/>
      <c r="J200" s="78"/>
      <c r="K200" s="78"/>
      <c r="L200" s="78"/>
      <c r="M200" s="78"/>
    </row>
    <row r="201" spans="6:13" s="4" customFormat="1" ht="11.25" customHeight="1">
      <c r="F201" s="78"/>
      <c r="G201" s="78"/>
      <c r="H201" s="78"/>
      <c r="I201" s="78"/>
      <c r="J201" s="78"/>
      <c r="K201" s="78"/>
      <c r="L201" s="78"/>
      <c r="M201" s="78"/>
    </row>
    <row r="202" spans="6:13" s="4" customFormat="1" ht="11.25" customHeight="1">
      <c r="F202" s="78"/>
      <c r="G202" s="78"/>
      <c r="H202" s="78"/>
      <c r="I202" s="78"/>
      <c r="J202" s="78"/>
      <c r="K202" s="78"/>
      <c r="L202" s="78"/>
      <c r="M202" s="78"/>
    </row>
    <row r="203" spans="6:13" s="4" customFormat="1" ht="11.25" customHeight="1">
      <c r="F203" s="78"/>
      <c r="G203" s="78"/>
      <c r="H203" s="78"/>
      <c r="I203" s="78"/>
      <c r="J203" s="78"/>
      <c r="K203" s="78"/>
      <c r="L203" s="78"/>
      <c r="M203" s="78"/>
    </row>
    <row r="204" spans="6:13" s="4" customFormat="1" ht="11.25" customHeight="1">
      <c r="F204" s="78"/>
      <c r="G204" s="78"/>
      <c r="H204" s="78"/>
      <c r="I204" s="78"/>
      <c r="J204" s="78"/>
      <c r="K204" s="78"/>
      <c r="L204" s="78"/>
      <c r="M204" s="78"/>
    </row>
    <row r="205" spans="6:13" s="4" customFormat="1" ht="11.25" customHeight="1">
      <c r="F205" s="78"/>
      <c r="G205" s="78"/>
      <c r="H205" s="78"/>
      <c r="I205" s="78"/>
      <c r="J205" s="78"/>
      <c r="K205" s="78"/>
      <c r="L205" s="78"/>
      <c r="M205" s="78"/>
    </row>
    <row r="206" spans="6:13" s="4" customFormat="1" ht="11.25" customHeight="1">
      <c r="F206" s="78"/>
      <c r="G206" s="78"/>
      <c r="H206" s="78"/>
      <c r="I206" s="78"/>
      <c r="J206" s="78"/>
      <c r="K206" s="78"/>
      <c r="L206" s="78"/>
      <c r="M206" s="78"/>
    </row>
    <row r="207" spans="6:13" s="4" customFormat="1" ht="11.25" customHeight="1">
      <c r="F207" s="78"/>
      <c r="G207" s="78"/>
      <c r="H207" s="78"/>
      <c r="I207" s="78"/>
      <c r="J207" s="78"/>
      <c r="K207" s="78"/>
      <c r="L207" s="78"/>
      <c r="M207" s="78"/>
    </row>
    <row r="208" spans="6:13" s="4" customFormat="1" ht="11.25" customHeight="1">
      <c r="F208" s="78"/>
      <c r="G208" s="78"/>
      <c r="H208" s="78"/>
      <c r="I208" s="78"/>
      <c r="J208" s="78"/>
      <c r="K208" s="78"/>
      <c r="L208" s="78"/>
      <c r="M208" s="78"/>
    </row>
    <row r="209" spans="6:13" s="4" customFormat="1" ht="11.25" customHeight="1">
      <c r="F209" s="78"/>
      <c r="G209" s="78"/>
      <c r="H209" s="78"/>
      <c r="I209" s="78"/>
      <c r="J209" s="78"/>
      <c r="K209" s="78"/>
      <c r="L209" s="78"/>
      <c r="M209" s="78"/>
    </row>
    <row r="210" spans="6:13" s="4" customFormat="1" ht="11.25" customHeight="1">
      <c r="F210" s="78"/>
      <c r="G210" s="78"/>
      <c r="H210" s="78"/>
      <c r="I210" s="78"/>
      <c r="J210" s="78"/>
      <c r="K210" s="78"/>
      <c r="L210" s="78"/>
      <c r="M210" s="78"/>
    </row>
    <row r="211" spans="6:13" s="4" customFormat="1" ht="11.25" customHeight="1">
      <c r="F211" s="78"/>
      <c r="G211" s="78"/>
      <c r="H211" s="78"/>
      <c r="I211" s="78"/>
      <c r="J211" s="78"/>
      <c r="K211" s="78"/>
      <c r="L211" s="78"/>
      <c r="M211" s="78"/>
    </row>
    <row r="212" spans="6:13" s="4" customFormat="1" ht="11.25" customHeight="1">
      <c r="F212" s="78"/>
      <c r="G212" s="78"/>
      <c r="H212" s="78"/>
      <c r="I212" s="78"/>
      <c r="J212" s="78"/>
      <c r="K212" s="78"/>
      <c r="L212" s="78"/>
      <c r="M212" s="78"/>
    </row>
    <row r="213" spans="6:13" s="4" customFormat="1" ht="11.25" customHeight="1">
      <c r="F213" s="78"/>
      <c r="G213" s="78"/>
      <c r="H213" s="78"/>
      <c r="I213" s="78"/>
      <c r="J213" s="78"/>
      <c r="K213" s="78"/>
      <c r="L213" s="78"/>
      <c r="M213" s="78"/>
    </row>
    <row r="214" spans="6:13" s="4" customFormat="1" ht="11.25" customHeight="1">
      <c r="F214" s="78"/>
      <c r="G214" s="78"/>
      <c r="H214" s="78"/>
      <c r="I214" s="78"/>
      <c r="J214" s="78"/>
      <c r="K214" s="78"/>
      <c r="L214" s="78"/>
      <c r="M214" s="78"/>
    </row>
    <row r="215" spans="6:13" s="4" customFormat="1" ht="11.25" customHeight="1">
      <c r="F215" s="78"/>
      <c r="G215" s="78"/>
      <c r="H215" s="78"/>
      <c r="I215" s="78"/>
      <c r="J215" s="78"/>
      <c r="K215" s="78"/>
      <c r="L215" s="78"/>
      <c r="M215" s="78"/>
    </row>
    <row r="216" spans="6:13" s="4" customFormat="1" ht="11.25" customHeight="1">
      <c r="F216" s="78"/>
      <c r="G216" s="78"/>
      <c r="H216" s="78"/>
      <c r="I216" s="78"/>
      <c r="J216" s="78"/>
      <c r="K216" s="78"/>
      <c r="L216" s="78"/>
      <c r="M216" s="78"/>
    </row>
    <row r="217" spans="6:13" s="4" customFormat="1" ht="11.25" customHeight="1">
      <c r="F217" s="78"/>
      <c r="G217" s="78"/>
      <c r="H217" s="78"/>
      <c r="I217" s="78"/>
      <c r="J217" s="78"/>
      <c r="K217" s="78"/>
      <c r="L217" s="78"/>
      <c r="M217" s="78"/>
    </row>
    <row r="218" spans="6:13" s="4" customFormat="1" ht="11.25" customHeight="1">
      <c r="F218" s="78"/>
      <c r="G218" s="78"/>
      <c r="H218" s="78"/>
      <c r="I218" s="78"/>
      <c r="J218" s="78"/>
      <c r="K218" s="78"/>
      <c r="L218" s="78"/>
      <c r="M218" s="78"/>
    </row>
    <row r="219" spans="6:13" s="4" customFormat="1" ht="11.25" customHeight="1">
      <c r="F219" s="78"/>
      <c r="G219" s="78"/>
      <c r="H219" s="78"/>
      <c r="I219" s="78"/>
      <c r="J219" s="78"/>
      <c r="K219" s="78"/>
      <c r="L219" s="78"/>
      <c r="M219" s="78"/>
    </row>
    <row r="220" spans="6:13" s="4" customFormat="1" ht="11.25" customHeight="1">
      <c r="F220" s="78"/>
      <c r="G220" s="78"/>
      <c r="H220" s="78"/>
      <c r="I220" s="78"/>
      <c r="J220" s="78"/>
      <c r="K220" s="78"/>
      <c r="L220" s="78"/>
      <c r="M220" s="78"/>
    </row>
    <row r="221" spans="6:13" s="4" customFormat="1" ht="11.25" customHeight="1">
      <c r="F221" s="78"/>
      <c r="G221" s="78"/>
      <c r="H221" s="78"/>
      <c r="I221" s="78"/>
      <c r="J221" s="78"/>
      <c r="K221" s="78"/>
      <c r="L221" s="78"/>
      <c r="M221" s="78"/>
    </row>
    <row r="222" spans="6:13" s="4" customFormat="1" ht="11.25" customHeight="1">
      <c r="F222" s="78"/>
      <c r="G222" s="78"/>
      <c r="H222" s="78"/>
      <c r="I222" s="78"/>
      <c r="J222" s="78"/>
      <c r="K222" s="78"/>
      <c r="L222" s="78"/>
      <c r="M222" s="78"/>
    </row>
    <row r="223" spans="6:13" s="4" customFormat="1" ht="11.25" customHeight="1"/>
    <row r="224" spans="6:13" s="4" customFormat="1" ht="9.9499999999999993" customHeight="1"/>
    <row r="225" s="4" customFormat="1" ht="9.9499999999999993" customHeight="1"/>
    <row r="226" s="4" customFormat="1" ht="9.9499999999999993" customHeight="1"/>
    <row r="227" s="4" customFormat="1" ht="9.9499999999999993" customHeight="1"/>
    <row r="228" s="4" customFormat="1" ht="9.9499999999999993" customHeight="1"/>
    <row r="229" s="4" customFormat="1" ht="9.9499999999999993" customHeight="1"/>
    <row r="230" s="4" customFormat="1" ht="9.9499999999999993" customHeight="1"/>
    <row r="231" s="4" customFormat="1" ht="9.9499999999999993" customHeight="1"/>
    <row r="232" s="4" customFormat="1" ht="9.9499999999999993" customHeight="1"/>
    <row r="233" s="4" customFormat="1" ht="9.9499999999999993" customHeight="1"/>
    <row r="234" s="4" customFormat="1" ht="9.9499999999999993" customHeight="1"/>
    <row r="235" s="4" customFormat="1" ht="9.9499999999999993" customHeight="1"/>
    <row r="236" s="4" customFormat="1" ht="9.9499999999999993" customHeight="1"/>
    <row r="237" s="4" customFormat="1" ht="9.9499999999999993" customHeight="1"/>
    <row r="238" s="4" customFormat="1" ht="9.9499999999999993" customHeight="1"/>
    <row r="239" s="4" customFormat="1" ht="9.9499999999999993" customHeight="1"/>
    <row r="240" s="4" customFormat="1" ht="9.9499999999999993" customHeight="1"/>
    <row r="241" s="4" customFormat="1" ht="9.9499999999999993" customHeight="1"/>
    <row r="242" s="4" customFormat="1" ht="9.9499999999999993" customHeight="1"/>
    <row r="243" s="4" customFormat="1" ht="9.9499999999999993" customHeight="1"/>
    <row r="244" s="4" customFormat="1" ht="9.9499999999999993" customHeight="1"/>
    <row r="245" s="4" customFormat="1" ht="9.9499999999999993" customHeight="1"/>
    <row r="246" s="4" customFormat="1" ht="9.9499999999999993" customHeight="1"/>
    <row r="247" s="4" customFormat="1" ht="9.9499999999999993" customHeight="1"/>
    <row r="248" s="4" customFormat="1" ht="9.9499999999999993" customHeight="1"/>
    <row r="249" s="4" customFormat="1" ht="9.9499999999999993" customHeight="1"/>
    <row r="250" s="4" customFormat="1" ht="9.9499999999999993" customHeight="1"/>
    <row r="251" s="4" customFormat="1" ht="9.9499999999999993" customHeight="1"/>
    <row r="252" s="4" customFormat="1" ht="9.9499999999999993" customHeight="1"/>
    <row r="253" s="4" customFormat="1" ht="9.9499999999999993" customHeight="1"/>
    <row r="254" s="4" customFormat="1" ht="9.9499999999999993" customHeight="1"/>
    <row r="255" s="4" customFormat="1" ht="9.9499999999999993" customHeight="1"/>
    <row r="256" s="4" customFormat="1" ht="9.9499999999999993" customHeight="1"/>
    <row r="257" s="4" customFormat="1" ht="9.9499999999999993" customHeight="1"/>
    <row r="258" s="4" customFormat="1" ht="9.9499999999999993" customHeight="1"/>
    <row r="259" s="4" customFormat="1" ht="9.9499999999999993" customHeight="1"/>
    <row r="260" s="4" customFormat="1" ht="9.9499999999999993" customHeight="1"/>
    <row r="261" s="4" customFormat="1" ht="9.9499999999999993" customHeight="1"/>
    <row r="262" s="4" customFormat="1" ht="9.9499999999999993" customHeight="1"/>
    <row r="263" s="4" customFormat="1" ht="9.9499999999999993" customHeight="1"/>
    <row r="264" s="4" customFormat="1" ht="9.9499999999999993" customHeight="1"/>
    <row r="265" s="4" customFormat="1" ht="9.9499999999999993" customHeight="1"/>
    <row r="266" s="4" customFormat="1" ht="9.9499999999999993" customHeight="1"/>
    <row r="267" s="4" customFormat="1" ht="9.9499999999999993" customHeight="1"/>
    <row r="268" s="4" customFormat="1" ht="9.9499999999999993" customHeight="1"/>
    <row r="269" s="4" customFormat="1" ht="9.9499999999999993" customHeight="1"/>
    <row r="270" s="4" customFormat="1" ht="9.9499999999999993" customHeight="1"/>
    <row r="271" s="4" customFormat="1" ht="9.9499999999999993" customHeight="1"/>
    <row r="272" s="4" customFormat="1" ht="9.9499999999999993" customHeight="1"/>
    <row r="273" spans="6:6" s="4" customFormat="1" ht="9.9499999999999993" customHeight="1"/>
    <row r="274" spans="6:6" s="4" customFormat="1" ht="9.9499999999999993" customHeight="1"/>
    <row r="275" spans="6:6" s="4" customFormat="1" ht="9.9499999999999993" customHeight="1"/>
    <row r="276" spans="6:6" s="4" customFormat="1" ht="9.9499999999999993" customHeight="1"/>
    <row r="277" spans="6:6" s="4" customFormat="1" ht="9.9499999999999993" customHeight="1"/>
    <row r="278" spans="6:6" s="4" customFormat="1" ht="9.9499999999999993" customHeight="1"/>
    <row r="279" spans="6:6" s="4" customFormat="1" ht="9.9499999999999993" customHeight="1"/>
    <row r="280" spans="6:6" s="4" customFormat="1" ht="9.9499999999999993" customHeight="1"/>
    <row r="281" spans="6:6" s="4" customFormat="1" ht="9.9499999999999993" customHeight="1"/>
    <row r="282" spans="6:6" s="4" customFormat="1" ht="9.9499999999999993" customHeight="1"/>
    <row r="283" spans="6:6" s="4" customFormat="1" ht="9.9499999999999993" customHeight="1"/>
    <row r="284" spans="6:6" s="4" customFormat="1" ht="9.9499999999999993" customHeight="1"/>
    <row r="285" spans="6:6" s="4" customFormat="1" ht="9.9499999999999993" customHeight="1"/>
    <row r="286" spans="6:6" s="4" customFormat="1" ht="9.9499999999999993" customHeight="1">
      <c r="F286"/>
    </row>
    <row r="287" spans="6:6" s="4" customFormat="1" ht="9.9499999999999993" customHeight="1">
      <c r="F287"/>
    </row>
    <row r="288" spans="6:6" s="4" customFormat="1" ht="9.9499999999999993" customHeight="1">
      <c r="F288"/>
    </row>
    <row r="289" spans="1:40" s="4" customFormat="1" ht="9.9499999999999993" customHeight="1">
      <c r="F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</row>
    <row r="290" spans="1:40" s="4" customFormat="1" ht="9.9499999999999993" customHeight="1">
      <c r="F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</row>
    <row r="291" spans="1:40" ht="9.9499999999999993" customHeight="1">
      <c r="A291" s="4"/>
      <c r="B291" s="4"/>
      <c r="C291" s="4"/>
      <c r="D291" s="4"/>
      <c r="E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40" ht="13.5">
      <c r="A292" s="4"/>
      <c r="B292" s="4"/>
      <c r="C292" s="4"/>
      <c r="D292" s="4"/>
      <c r="E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40" ht="13.5">
      <c r="A293" s="4"/>
      <c r="B293" s="4"/>
    </row>
    <row r="294" spans="1:40" ht="13.5">
      <c r="A294" s="4"/>
      <c r="B294" s="4"/>
    </row>
  </sheetData>
  <mergeCells count="174">
    <mergeCell ref="P11:Y12"/>
    <mergeCell ref="A20:D22"/>
    <mergeCell ref="A28:D30"/>
    <mergeCell ref="F40:N40"/>
    <mergeCell ref="A34:D40"/>
    <mergeCell ref="A8:C14"/>
    <mergeCell ref="W64:AA64"/>
    <mergeCell ref="T34:W34"/>
    <mergeCell ref="T36:W36"/>
    <mergeCell ref="X33:AA33"/>
    <mergeCell ref="X32:AA32"/>
    <mergeCell ref="T35:W35"/>
    <mergeCell ref="E8:O9"/>
    <mergeCell ref="Z14:AC15"/>
    <mergeCell ref="Q36:S36"/>
    <mergeCell ref="Q37:S37"/>
    <mergeCell ref="Q38:S38"/>
    <mergeCell ref="AC52:AG52"/>
    <mergeCell ref="AD14:AG15"/>
    <mergeCell ref="AD17:AE18"/>
    <mergeCell ref="E14:Y15"/>
    <mergeCell ref="AA22:AG22"/>
    <mergeCell ref="AB28:AE29"/>
    <mergeCell ref="V25:X25"/>
    <mergeCell ref="A5:AG5"/>
    <mergeCell ref="Z11:AG12"/>
    <mergeCell ref="AD13:AG13"/>
    <mergeCell ref="Z13:AC13"/>
    <mergeCell ref="Z16:AG16"/>
    <mergeCell ref="Z17:AA18"/>
    <mergeCell ref="E17:Y18"/>
    <mergeCell ref="T33:W33"/>
    <mergeCell ref="A90:D90"/>
    <mergeCell ref="A85:D85"/>
    <mergeCell ref="A88:D88"/>
    <mergeCell ref="P69:Q69"/>
    <mergeCell ref="A87:D87"/>
    <mergeCell ref="R69:T69"/>
    <mergeCell ref="A86:D86"/>
    <mergeCell ref="A84:D84"/>
    <mergeCell ref="A83:D83"/>
    <mergeCell ref="A79:D82"/>
    <mergeCell ref="A44:D45"/>
    <mergeCell ref="F37:N37"/>
    <mergeCell ref="F38:N38"/>
    <mergeCell ref="F39:N39"/>
    <mergeCell ref="A76:D78"/>
    <mergeCell ref="N54:R54"/>
    <mergeCell ref="A95:D95"/>
    <mergeCell ref="A96:D96"/>
    <mergeCell ref="A109:D110"/>
    <mergeCell ref="AC82:AG82"/>
    <mergeCell ref="AC88:AG88"/>
    <mergeCell ref="AC86:AG86"/>
    <mergeCell ref="AC83:AG83"/>
    <mergeCell ref="AC89:AG89"/>
    <mergeCell ref="A1:A3"/>
    <mergeCell ref="E2:O3"/>
    <mergeCell ref="A4:AG4"/>
    <mergeCell ref="AF28:AG29"/>
    <mergeCell ref="Z8:AG9"/>
    <mergeCell ref="AB30:AE32"/>
    <mergeCell ref="AB35:AE36"/>
    <mergeCell ref="AF35:AG36"/>
    <mergeCell ref="AF37:AG38"/>
    <mergeCell ref="AB37:AE38"/>
    <mergeCell ref="AF32:AG33"/>
    <mergeCell ref="AB34:AE34"/>
    <mergeCell ref="T37:W37"/>
    <mergeCell ref="O32:P34"/>
    <mergeCell ref="E11:O12"/>
    <mergeCell ref="F23:F24"/>
    <mergeCell ref="W46:AA46"/>
    <mergeCell ref="N53:R53"/>
    <mergeCell ref="O39:P39"/>
    <mergeCell ref="A91:D91"/>
    <mergeCell ref="N24:AG24"/>
    <mergeCell ref="AB39:AE41"/>
    <mergeCell ref="X34:AA34"/>
    <mergeCell ref="T32:W32"/>
    <mergeCell ref="AC75:AG75"/>
    <mergeCell ref="AC71:AG71"/>
    <mergeCell ref="W65:AA65"/>
    <mergeCell ref="W67:AA67"/>
    <mergeCell ref="W63:AA63"/>
    <mergeCell ref="W69:AA69"/>
    <mergeCell ref="AC70:AG70"/>
    <mergeCell ref="N58:R58"/>
    <mergeCell ref="O37:P37"/>
    <mergeCell ref="O35:P35"/>
    <mergeCell ref="O36:P36"/>
    <mergeCell ref="O38:P38"/>
    <mergeCell ref="O40:P40"/>
    <mergeCell ref="Q35:S35"/>
    <mergeCell ref="AC60:AG60"/>
    <mergeCell ref="AC58:AG58"/>
    <mergeCell ref="A92:D92"/>
    <mergeCell ref="A93:D93"/>
    <mergeCell ref="A94:D94"/>
    <mergeCell ref="AC87:AG87"/>
    <mergeCell ref="AC85:AG85"/>
    <mergeCell ref="P8:Y9"/>
    <mergeCell ref="W91:AA91"/>
    <mergeCell ref="A89:D89"/>
    <mergeCell ref="F35:N35"/>
    <mergeCell ref="F36:N36"/>
    <mergeCell ref="AC46:AG46"/>
    <mergeCell ref="AC54:AG54"/>
    <mergeCell ref="AC56:AG56"/>
    <mergeCell ref="S44:W44"/>
    <mergeCell ref="AC59:AG59"/>
    <mergeCell ref="W61:AA61"/>
    <mergeCell ref="AC45:AG45"/>
    <mergeCell ref="AF40:AG41"/>
    <mergeCell ref="AC43:AG43"/>
    <mergeCell ref="AC44:AG44"/>
    <mergeCell ref="AC51:AG51"/>
    <mergeCell ref="N69:O69"/>
    <mergeCell ref="A63:D66"/>
    <mergeCell ref="T38:W38"/>
    <mergeCell ref="A126:D127"/>
    <mergeCell ref="A128:C132"/>
    <mergeCell ref="A134:C136"/>
    <mergeCell ref="P97:T97"/>
    <mergeCell ref="A101:C103"/>
    <mergeCell ref="W113:AA113"/>
    <mergeCell ref="P130:T130"/>
    <mergeCell ref="W114:AA114"/>
    <mergeCell ref="W112:AA112"/>
    <mergeCell ref="W108:AA108"/>
    <mergeCell ref="A119:D121"/>
    <mergeCell ref="A122:D125"/>
    <mergeCell ref="A116:C117"/>
    <mergeCell ref="Z136:AA136"/>
    <mergeCell ref="W97:AA97"/>
    <mergeCell ref="W110:AA110"/>
    <mergeCell ref="AD137:AG137"/>
    <mergeCell ref="AB136:AF136"/>
    <mergeCell ref="Q39:S39"/>
    <mergeCell ref="Q40:S40"/>
    <mergeCell ref="T40:W40"/>
    <mergeCell ref="AB137:AC137"/>
    <mergeCell ref="P134:T134"/>
    <mergeCell ref="P132:T132"/>
    <mergeCell ref="AC106:AG106"/>
    <mergeCell ref="AC104:AG104"/>
    <mergeCell ref="AC102:AG102"/>
    <mergeCell ref="AC98:AG98"/>
    <mergeCell ref="W95:AA95"/>
    <mergeCell ref="W94:AA94"/>
    <mergeCell ref="AC103:AG103"/>
    <mergeCell ref="W92:AA92"/>
    <mergeCell ref="W90:AA90"/>
    <mergeCell ref="W109:AA109"/>
    <mergeCell ref="R124:V124"/>
    <mergeCell ref="W93:AA93"/>
    <mergeCell ref="AC105:AG105"/>
    <mergeCell ref="W68:AA68"/>
    <mergeCell ref="W62:AA62"/>
    <mergeCell ref="T39:W39"/>
    <mergeCell ref="AC107:AG107"/>
    <mergeCell ref="W66:AA66"/>
    <mergeCell ref="AC99:AG99"/>
    <mergeCell ref="AC49:AG49"/>
    <mergeCell ref="AC47:AG47"/>
    <mergeCell ref="AC50:AG50"/>
    <mergeCell ref="AC120:AG120"/>
    <mergeCell ref="AC118:AG118"/>
    <mergeCell ref="AC115:AG115"/>
    <mergeCell ref="AC116:AG116"/>
    <mergeCell ref="AC57:AG57"/>
    <mergeCell ref="AC55:AG55"/>
    <mergeCell ref="AC53:AG53"/>
    <mergeCell ref="AC48:AG48"/>
  </mergeCells>
  <phoneticPr fontId="23" type="noConversion"/>
  <pageMargins left="0.5" right="0.5" top="0.7" bottom="0.5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6" r:id="rId4" name="Check Box 4">
              <controlPr defaultSize="0" autoFill="0" autoLine="0" autoPict="0">
                <anchor moveWithCells="1">
                  <from>
                    <xdr:col>27</xdr:col>
                    <xdr:colOff>19050</xdr:colOff>
                    <xdr:row>15</xdr:row>
                    <xdr:rowOff>76200</xdr:rowOff>
                  </from>
                  <to>
                    <xdr:col>28</xdr:col>
                    <xdr:colOff>95250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5" name="Check Box 5">
              <controlPr defaultSize="0" autoFill="0" autoLine="0" autoPict="0">
                <anchor moveWithCells="1">
                  <from>
                    <xdr:col>30</xdr:col>
                    <xdr:colOff>95250</xdr:colOff>
                    <xdr:row>15</xdr:row>
                    <xdr:rowOff>76200</xdr:rowOff>
                  </from>
                  <to>
                    <xdr:col>32</xdr:col>
                    <xdr:colOff>38100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8" r:id="rId6" name="Check Box 16">
              <controlPr defaultSize="0" autoFill="0" autoLine="0" autoPict="0">
                <anchor moveWithCells="1">
                  <from>
                    <xdr:col>24</xdr:col>
                    <xdr:colOff>171450</xdr:colOff>
                    <xdr:row>49</xdr:row>
                    <xdr:rowOff>104775</xdr:rowOff>
                  </from>
                  <to>
                    <xdr:col>26</xdr:col>
                    <xdr:colOff>114300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9" r:id="rId7" name="Check Box 17">
              <controlPr defaultSize="0" autoFill="0" autoLine="0" autoPict="0">
                <anchor moveWithCells="1">
                  <from>
                    <xdr:col>24</xdr:col>
                    <xdr:colOff>85725</xdr:colOff>
                    <xdr:row>33</xdr:row>
                    <xdr:rowOff>85725</xdr:rowOff>
                  </from>
                  <to>
                    <xdr:col>26</xdr:col>
                    <xdr:colOff>28575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8" name="Check Box 18">
              <controlPr defaultSize="0" autoFill="0" autoLine="0" autoPict="0">
                <anchor moveWithCells="1">
                  <from>
                    <xdr:col>24</xdr:col>
                    <xdr:colOff>85725</xdr:colOff>
                    <xdr:row>35</xdr:row>
                    <xdr:rowOff>123825</xdr:rowOff>
                  </from>
                  <to>
                    <xdr:col>26</xdr:col>
                    <xdr:colOff>28575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1" r:id="rId9" name="Check Box 19">
              <controlPr defaultSize="0" autoFill="0" autoLine="0" autoPict="0">
                <anchor moveWithCells="1">
                  <from>
                    <xdr:col>24</xdr:col>
                    <xdr:colOff>85725</xdr:colOff>
                    <xdr:row>38</xdr:row>
                    <xdr:rowOff>123825</xdr:rowOff>
                  </from>
                  <to>
                    <xdr:col>26</xdr:col>
                    <xdr:colOff>28575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2" r:id="rId10" name="Check Box 20">
              <controlPr defaultSize="0" autoFill="0" autoLine="0" autoPict="0">
                <anchor moveWithCells="1">
                  <from>
                    <xdr:col>24</xdr:col>
                    <xdr:colOff>85725</xdr:colOff>
                    <xdr:row>36</xdr:row>
                    <xdr:rowOff>123825</xdr:rowOff>
                  </from>
                  <to>
                    <xdr:col>26</xdr:col>
                    <xdr:colOff>28575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3" r:id="rId11" name="Check Box 21">
              <controlPr defaultSize="0" autoFill="0" autoLine="0" autoPict="0">
                <anchor moveWithCells="1">
                  <from>
                    <xdr:col>24</xdr:col>
                    <xdr:colOff>85725</xdr:colOff>
                    <xdr:row>34</xdr:row>
                    <xdr:rowOff>123825</xdr:rowOff>
                  </from>
                  <to>
                    <xdr:col>26</xdr:col>
                    <xdr:colOff>28575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4" r:id="rId12" name="Check Box 22">
              <controlPr defaultSize="0" autoFill="0" autoLine="0" autoPict="0">
                <anchor moveWithCells="1">
                  <from>
                    <xdr:col>24</xdr:col>
                    <xdr:colOff>85725</xdr:colOff>
                    <xdr:row>37</xdr:row>
                    <xdr:rowOff>123825</xdr:rowOff>
                  </from>
                  <to>
                    <xdr:col>26</xdr:col>
                    <xdr:colOff>28575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0" r:id="rId13" name="Check Box 58">
              <controlPr defaultSize="0" autoFill="0" autoLine="0" autoPict="0">
                <anchor moveWithCells="1">
                  <from>
                    <xdr:col>12</xdr:col>
                    <xdr:colOff>200025</xdr:colOff>
                    <xdr:row>74</xdr:row>
                    <xdr:rowOff>104775</xdr:rowOff>
                  </from>
                  <to>
                    <xdr:col>14</xdr:col>
                    <xdr:colOff>161925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1" r:id="rId14" name="Check Box 59">
              <controlPr defaultSize="0" autoFill="0" autoLine="0" autoPict="0">
                <anchor moveWithCells="1">
                  <from>
                    <xdr:col>15</xdr:col>
                    <xdr:colOff>161925</xdr:colOff>
                    <xdr:row>74</xdr:row>
                    <xdr:rowOff>104775</xdr:rowOff>
                  </from>
                  <to>
                    <xdr:col>17</xdr:col>
                    <xdr:colOff>76200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2" r:id="rId15" name="Check Box 60">
              <controlPr defaultSize="0" autoFill="0" autoLine="0" autoPict="0">
                <anchor moveWithCells="1">
                  <from>
                    <xdr:col>21</xdr:col>
                    <xdr:colOff>171450</xdr:colOff>
                    <xdr:row>74</xdr:row>
                    <xdr:rowOff>104775</xdr:rowOff>
                  </from>
                  <to>
                    <xdr:col>23</xdr:col>
                    <xdr:colOff>114300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3" r:id="rId16" name="Check Box 61">
              <controlPr defaultSize="0" autoFill="0" autoLine="0" autoPict="0">
                <anchor moveWithCells="1">
                  <from>
                    <xdr:col>7</xdr:col>
                    <xdr:colOff>9525</xdr:colOff>
                    <xdr:row>74</xdr:row>
                    <xdr:rowOff>104775</xdr:rowOff>
                  </from>
                  <to>
                    <xdr:col>8</xdr:col>
                    <xdr:colOff>133350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4" r:id="rId17" name="Check Box 62">
              <controlPr defaultSize="0" autoFill="0" autoLine="0" autoPict="0">
                <anchor moveWithCells="1">
                  <from>
                    <xdr:col>20</xdr:col>
                    <xdr:colOff>161925</xdr:colOff>
                    <xdr:row>85</xdr:row>
                    <xdr:rowOff>104775</xdr:rowOff>
                  </from>
                  <to>
                    <xdr:col>22</xdr:col>
                    <xdr:colOff>104775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5" r:id="rId18" name="Check Box 63">
              <controlPr defaultSize="0" autoFill="0" autoLine="0" autoPict="0">
                <anchor moveWithCells="1">
                  <from>
                    <xdr:col>15</xdr:col>
                    <xdr:colOff>152400</xdr:colOff>
                    <xdr:row>85</xdr:row>
                    <xdr:rowOff>104775</xdr:rowOff>
                  </from>
                  <to>
                    <xdr:col>17</xdr:col>
                    <xdr:colOff>66675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6" r:id="rId19" name="Check Box 64">
              <controlPr defaultSize="0" autoFill="0" autoLine="0" autoPict="0">
                <anchor moveWithCells="1">
                  <from>
                    <xdr:col>10</xdr:col>
                    <xdr:colOff>161925</xdr:colOff>
                    <xdr:row>94</xdr:row>
                    <xdr:rowOff>104775</xdr:rowOff>
                  </from>
                  <to>
                    <xdr:col>12</xdr:col>
                    <xdr:colOff>95250</xdr:colOff>
                    <xdr:row>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7" r:id="rId20" name="Check Box 65">
              <controlPr defaultSize="0" autoFill="0" autoLine="0" autoPict="0">
                <anchor moveWithCells="1">
                  <from>
                    <xdr:col>10</xdr:col>
                    <xdr:colOff>161925</xdr:colOff>
                    <xdr:row>95</xdr:row>
                    <xdr:rowOff>114300</xdr:rowOff>
                  </from>
                  <to>
                    <xdr:col>12</xdr:col>
                    <xdr:colOff>95250</xdr:colOff>
                    <xdr:row>97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8" r:id="rId21" name="Check Box 66">
              <controlPr defaultSize="0" autoFill="0" autoLine="0" autoPict="0">
                <anchor moveWithCells="1">
                  <from>
                    <xdr:col>15</xdr:col>
                    <xdr:colOff>161925</xdr:colOff>
                    <xdr:row>94</xdr:row>
                    <xdr:rowOff>114300</xdr:rowOff>
                  </from>
                  <to>
                    <xdr:col>17</xdr:col>
                    <xdr:colOff>76200</xdr:colOff>
                    <xdr:row>96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9" r:id="rId22" name="Check Box 67">
              <controlPr defaultSize="0" autoFill="0" autoLine="0" autoPict="0">
                <anchor moveWithCells="1">
                  <from>
                    <xdr:col>5</xdr:col>
                    <xdr:colOff>171450</xdr:colOff>
                    <xdr:row>95</xdr:row>
                    <xdr:rowOff>104775</xdr:rowOff>
                  </from>
                  <to>
                    <xdr:col>7</xdr:col>
                    <xdr:colOff>114300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2" r:id="rId23" name="Check Box 70">
              <controlPr defaultSize="0" autoFill="0" autoLine="0" autoPict="0">
                <anchor moveWithCells="1">
                  <from>
                    <xdr:col>24</xdr:col>
                    <xdr:colOff>152400</xdr:colOff>
                    <xdr:row>77</xdr:row>
                    <xdr:rowOff>104775</xdr:rowOff>
                  </from>
                  <to>
                    <xdr:col>26</xdr:col>
                    <xdr:colOff>95250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6" r:id="rId24" name="Check Box 74">
              <controlPr defaultSize="0" autoFill="0" autoLine="0" autoPict="0">
                <anchor moveWithCells="1">
                  <from>
                    <xdr:col>12</xdr:col>
                    <xdr:colOff>0</xdr:colOff>
                    <xdr:row>112</xdr:row>
                    <xdr:rowOff>104775</xdr:rowOff>
                  </from>
                  <to>
                    <xdr:col>13</xdr:col>
                    <xdr:colOff>95250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7" r:id="rId25" name="Check Box 75">
              <controlPr defaultSize="0" autoFill="0" autoLine="0" autoPict="0">
                <anchor moveWithCells="1">
                  <from>
                    <xdr:col>16</xdr:col>
                    <xdr:colOff>142875</xdr:colOff>
                    <xdr:row>112</xdr:row>
                    <xdr:rowOff>104775</xdr:rowOff>
                  </from>
                  <to>
                    <xdr:col>18</xdr:col>
                    <xdr:colOff>85725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9" r:id="rId26" name="Check Box 77">
              <controlPr defaultSize="0" autoFill="0" autoLine="0" autoPict="0">
                <anchor moveWithCells="1">
                  <from>
                    <xdr:col>30</xdr:col>
                    <xdr:colOff>171450</xdr:colOff>
                    <xdr:row>120</xdr:row>
                    <xdr:rowOff>104775</xdr:rowOff>
                  </from>
                  <to>
                    <xdr:col>32</xdr:col>
                    <xdr:colOff>114300</xdr:colOff>
                    <xdr:row>122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0" r:id="rId27" name="Check Box 78">
              <controlPr defaultSize="0" autoFill="0" autoLine="0" autoPict="0">
                <anchor moveWithCells="1">
                  <from>
                    <xdr:col>21</xdr:col>
                    <xdr:colOff>171450</xdr:colOff>
                    <xdr:row>120</xdr:row>
                    <xdr:rowOff>104775</xdr:rowOff>
                  </from>
                  <to>
                    <xdr:col>23</xdr:col>
                    <xdr:colOff>114300</xdr:colOff>
                    <xdr:row>122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2" r:id="rId28" name="Check Box 80">
              <controlPr defaultSize="0" autoFill="0" autoLine="0" autoPict="0">
                <anchor moveWithCells="1">
                  <from>
                    <xdr:col>22</xdr:col>
                    <xdr:colOff>161925</xdr:colOff>
                    <xdr:row>132</xdr:row>
                    <xdr:rowOff>95250</xdr:rowOff>
                  </from>
                  <to>
                    <xdr:col>24</xdr:col>
                    <xdr:colOff>104775</xdr:colOff>
                    <xdr:row>134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3" r:id="rId29" name="Check Box 81">
              <controlPr defaultSize="0" autoFill="0" autoLine="0" autoPict="0">
                <anchor moveWithCells="1">
                  <from>
                    <xdr:col>23</xdr:col>
                    <xdr:colOff>0</xdr:colOff>
                    <xdr:row>115</xdr:row>
                    <xdr:rowOff>104775</xdr:rowOff>
                  </from>
                  <to>
                    <xdr:col>24</xdr:col>
                    <xdr:colOff>123825</xdr:colOff>
                    <xdr:row>117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H52"/>
  <sheetViews>
    <sheetView showGridLines="0" workbookViewId="0">
      <selection activeCell="AM27" sqref="AM27"/>
    </sheetView>
  </sheetViews>
  <sheetFormatPr defaultRowHeight="12.75"/>
  <cols>
    <col min="1" max="34" width="2.7109375" customWidth="1"/>
  </cols>
  <sheetData>
    <row r="1" spans="1:86" ht="13.5">
      <c r="A1" s="35" t="s">
        <v>740</v>
      </c>
      <c r="B1" s="4"/>
      <c r="C1" s="4"/>
      <c r="D1" s="4"/>
      <c r="E1" s="4"/>
      <c r="F1" s="4"/>
      <c r="G1" s="4"/>
      <c r="H1" s="5"/>
      <c r="I1" s="4"/>
      <c r="J1" s="742" t="s">
        <v>688</v>
      </c>
      <c r="K1" s="742"/>
      <c r="L1" s="742"/>
      <c r="M1" s="742"/>
      <c r="N1" s="742"/>
      <c r="O1" s="742"/>
      <c r="P1" s="742"/>
      <c r="Q1" s="742"/>
      <c r="R1" s="742"/>
      <c r="S1" s="742"/>
      <c r="T1" s="742"/>
      <c r="U1" s="742"/>
      <c r="V1" s="742"/>
      <c r="W1" s="742"/>
      <c r="X1" s="742"/>
      <c r="Y1" s="742"/>
      <c r="Z1" s="4"/>
      <c r="AA1" s="199"/>
      <c r="AB1" s="4"/>
      <c r="AC1" s="749">
        <v>2023</v>
      </c>
      <c r="AD1" s="749"/>
      <c r="AE1" s="749"/>
      <c r="AF1" s="749"/>
      <c r="AG1" s="749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</row>
    <row r="2" spans="1:86" ht="13.5">
      <c r="A2" s="4"/>
      <c r="B2" s="4"/>
      <c r="C2" s="4"/>
      <c r="D2" s="4"/>
      <c r="E2" s="4"/>
      <c r="F2" s="4"/>
      <c r="G2" s="4"/>
      <c r="H2" s="5"/>
      <c r="I2" s="4"/>
      <c r="J2" s="742"/>
      <c r="K2" s="742"/>
      <c r="L2" s="742"/>
      <c r="M2" s="742"/>
      <c r="N2" s="742"/>
      <c r="O2" s="742"/>
      <c r="P2" s="742"/>
      <c r="Q2" s="742"/>
      <c r="R2" s="742"/>
      <c r="S2" s="742"/>
      <c r="T2" s="742"/>
      <c r="U2" s="742"/>
      <c r="V2" s="742"/>
      <c r="W2" s="742"/>
      <c r="X2" s="742"/>
      <c r="Y2" s="742"/>
      <c r="Z2" s="4"/>
      <c r="AA2" s="199"/>
      <c r="AB2" s="4"/>
      <c r="AC2" s="749"/>
      <c r="AD2" s="749"/>
      <c r="AE2" s="749"/>
      <c r="AF2" s="749"/>
      <c r="AG2" s="749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</row>
    <row r="3" spans="1:86" ht="13.5">
      <c r="A3" s="4" t="s">
        <v>70</v>
      </c>
      <c r="B3" s="4"/>
      <c r="C3" s="4"/>
      <c r="D3" s="4"/>
      <c r="E3" s="4"/>
      <c r="F3" s="4"/>
      <c r="G3" s="4"/>
      <c r="H3" s="972" t="s">
        <v>741</v>
      </c>
      <c r="I3" s="973"/>
      <c r="J3" s="973"/>
      <c r="K3" s="973"/>
      <c r="L3" s="973"/>
      <c r="M3" s="973"/>
      <c r="N3" s="973"/>
      <c r="O3" s="973"/>
      <c r="P3" s="973"/>
      <c r="Q3" s="973"/>
      <c r="R3" s="973"/>
      <c r="S3" s="973"/>
      <c r="T3" s="973"/>
      <c r="U3" s="973"/>
      <c r="V3" s="973"/>
      <c r="W3" s="973"/>
      <c r="X3" s="973"/>
      <c r="Y3" s="973"/>
      <c r="Z3" s="973"/>
      <c r="AA3" s="974"/>
      <c r="AB3" s="4"/>
      <c r="AC3" s="749"/>
      <c r="AD3" s="749"/>
      <c r="AE3" s="749"/>
      <c r="AF3" s="749"/>
      <c r="AG3" s="749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</row>
    <row r="4" spans="1:86" ht="13.5">
      <c r="A4" s="6" t="s">
        <v>243</v>
      </c>
      <c r="B4" s="6"/>
      <c r="C4" s="6"/>
      <c r="D4" s="6"/>
      <c r="E4" s="6"/>
      <c r="F4" s="6"/>
      <c r="G4" s="6"/>
      <c r="H4" s="755"/>
      <c r="I4" s="756"/>
      <c r="J4" s="756"/>
      <c r="K4" s="756"/>
      <c r="L4" s="756"/>
      <c r="M4" s="756"/>
      <c r="N4" s="756"/>
      <c r="O4" s="756"/>
      <c r="P4" s="756"/>
      <c r="Q4" s="756"/>
      <c r="R4" s="756"/>
      <c r="S4" s="756"/>
      <c r="T4" s="756"/>
      <c r="U4" s="756"/>
      <c r="V4" s="756"/>
      <c r="W4" s="756"/>
      <c r="X4" s="756"/>
      <c r="Y4" s="756"/>
      <c r="Z4" s="756"/>
      <c r="AA4" s="760"/>
      <c r="AB4" s="6"/>
      <c r="AC4" s="6"/>
      <c r="AD4" s="6"/>
      <c r="AE4" s="6"/>
      <c r="AF4" s="6"/>
      <c r="AG4" s="6"/>
      <c r="AH4" s="6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</row>
    <row r="5" spans="1:86" ht="13.5">
      <c r="A5" s="3" t="s">
        <v>245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746" t="s">
        <v>95</v>
      </c>
      <c r="T5" s="747"/>
      <c r="U5" s="747"/>
      <c r="V5" s="747"/>
      <c r="W5" s="747"/>
      <c r="X5" s="747"/>
      <c r="Y5" s="747"/>
      <c r="Z5" s="747"/>
      <c r="AA5" s="746" t="s">
        <v>696</v>
      </c>
      <c r="AB5" s="747"/>
      <c r="AC5" s="747"/>
      <c r="AD5" s="747"/>
      <c r="AE5" s="747"/>
      <c r="AF5" s="747"/>
      <c r="AG5" s="747"/>
      <c r="AH5" s="747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</row>
    <row r="6" spans="1:86" s="201" customFormat="1">
      <c r="A6" s="743"/>
      <c r="B6" s="743"/>
      <c r="C6" s="743"/>
      <c r="D6" s="743"/>
      <c r="E6" s="743"/>
      <c r="F6" s="743"/>
      <c r="G6" s="743"/>
      <c r="H6" s="743"/>
      <c r="I6" s="743"/>
      <c r="J6" s="743"/>
      <c r="K6" s="743"/>
      <c r="L6" s="743"/>
      <c r="M6" s="743"/>
      <c r="N6" s="743"/>
      <c r="O6" s="743"/>
      <c r="P6" s="743"/>
      <c r="Q6" s="743"/>
      <c r="R6" s="744"/>
      <c r="S6" s="761"/>
      <c r="T6" s="762"/>
      <c r="U6" s="762"/>
      <c r="V6" s="762"/>
      <c r="W6" s="762"/>
      <c r="X6" s="762"/>
      <c r="Y6" s="762"/>
      <c r="Z6" s="762"/>
      <c r="AA6" s="761"/>
      <c r="AB6" s="762"/>
      <c r="AC6" s="762"/>
      <c r="AD6" s="762"/>
      <c r="AE6" s="762"/>
      <c r="AF6" s="762"/>
      <c r="AG6" s="762"/>
      <c r="AH6" s="762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</row>
    <row r="8" spans="1:86" ht="13.5">
      <c r="B8" s="108">
        <v>67</v>
      </c>
      <c r="C8" s="78" t="s">
        <v>657</v>
      </c>
      <c r="N8" s="84"/>
      <c r="O8" s="84"/>
      <c r="P8" s="84"/>
      <c r="Q8" s="84"/>
      <c r="R8" s="378"/>
      <c r="S8" s="378"/>
      <c r="T8" s="378"/>
      <c r="U8" s="378"/>
      <c r="V8" s="378"/>
      <c r="W8" s="378"/>
      <c r="Z8" s="207">
        <v>67</v>
      </c>
      <c r="AA8" s="971"/>
      <c r="AB8" s="655"/>
      <c r="AC8" s="655"/>
      <c r="AD8" s="655"/>
      <c r="AE8" s="655"/>
      <c r="AF8" s="655"/>
      <c r="AG8" s="655"/>
    </row>
    <row r="9" spans="1:86" ht="5.25" customHeight="1"/>
    <row r="10" spans="1:86">
      <c r="D10" s="77" t="s">
        <v>15</v>
      </c>
      <c r="E10" s="78" t="s">
        <v>689</v>
      </c>
      <c r="I10" s="361"/>
      <c r="J10" s="361"/>
      <c r="K10" s="361"/>
      <c r="L10" s="361"/>
      <c r="M10" s="361"/>
      <c r="N10" s="361"/>
      <c r="O10" s="361"/>
      <c r="P10" s="361"/>
      <c r="Q10" s="361"/>
      <c r="T10" s="77" t="s">
        <v>124</v>
      </c>
      <c r="U10" s="78" t="s">
        <v>691</v>
      </c>
      <c r="W10" s="108"/>
      <c r="X10" s="78" t="s">
        <v>692</v>
      </c>
      <c r="Z10" s="108"/>
      <c r="AA10" s="78" t="s">
        <v>693</v>
      </c>
    </row>
    <row r="11" spans="1:86" ht="5.25" customHeight="1">
      <c r="D11" s="77"/>
      <c r="E11" s="78"/>
    </row>
    <row r="12" spans="1:86">
      <c r="D12" s="77" t="s">
        <v>16</v>
      </c>
      <c r="E12" s="78" t="s">
        <v>690</v>
      </c>
      <c r="I12" s="361"/>
      <c r="J12" s="361"/>
      <c r="K12" s="361"/>
      <c r="L12" s="361"/>
      <c r="M12" s="361"/>
      <c r="N12" s="361"/>
      <c r="O12" s="361"/>
      <c r="P12" s="361"/>
      <c r="Q12" s="361"/>
      <c r="R12" s="361"/>
      <c r="S12" s="361"/>
      <c r="T12" s="361"/>
      <c r="U12" s="361"/>
      <c r="V12" s="361"/>
      <c r="W12" s="361"/>
      <c r="X12" s="361"/>
      <c r="Y12" s="361"/>
    </row>
    <row r="13" spans="1:86" ht="13.5">
      <c r="A13" s="491" t="s">
        <v>108</v>
      </c>
      <c r="B13" s="491"/>
      <c r="C13" s="491"/>
      <c r="D13" s="128"/>
      <c r="E13" s="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4"/>
      <c r="AE13" s="4"/>
      <c r="AF13" s="4"/>
      <c r="AG13" s="4"/>
    </row>
    <row r="14" spans="1:86" ht="13.5">
      <c r="A14" s="491"/>
      <c r="B14" s="491"/>
      <c r="C14" s="491"/>
      <c r="D14" s="4"/>
      <c r="E14" s="122" t="s">
        <v>91</v>
      </c>
      <c r="F14" s="4"/>
      <c r="G14" s="9"/>
      <c r="H14" s="9"/>
      <c r="I14" s="9"/>
      <c r="J14" s="9"/>
      <c r="K14" s="9"/>
      <c r="L14" s="9"/>
      <c r="M14" s="9"/>
      <c r="N14" s="9"/>
      <c r="O14" s="134"/>
      <c r="P14" s="84" t="s">
        <v>145</v>
      </c>
      <c r="Q14" s="9"/>
      <c r="R14" s="9"/>
      <c r="S14" s="9"/>
      <c r="T14" s="134"/>
      <c r="U14" s="9"/>
      <c r="V14" s="78" t="s">
        <v>695</v>
      </c>
      <c r="W14" s="4"/>
      <c r="X14" s="9"/>
      <c r="Y14" s="9"/>
      <c r="Z14" s="9"/>
      <c r="AA14" s="9"/>
      <c r="AB14" s="9"/>
      <c r="AC14" s="84"/>
      <c r="AD14" s="4"/>
      <c r="AE14" s="4"/>
      <c r="AF14" s="4"/>
      <c r="AG14" s="4"/>
    </row>
    <row r="15" spans="1:86" ht="13.5">
      <c r="A15" s="491"/>
      <c r="B15" s="491"/>
      <c r="C15" s="491"/>
      <c r="D15" s="4"/>
      <c r="E15" s="133"/>
      <c r="F15" s="74"/>
      <c r="G15" s="74"/>
      <c r="H15" s="74"/>
      <c r="I15" s="74"/>
      <c r="J15" s="74"/>
      <c r="K15" s="74"/>
      <c r="L15" s="74"/>
      <c r="M15" s="74"/>
      <c r="N15" s="74"/>
      <c r="O15" s="135"/>
      <c r="P15" s="475"/>
      <c r="Q15" s="476"/>
      <c r="R15" s="476"/>
      <c r="S15" s="476"/>
      <c r="T15" s="477"/>
      <c r="U15" s="74"/>
      <c r="V15" s="74"/>
      <c r="W15" s="74"/>
      <c r="X15" s="74"/>
      <c r="Y15" s="74"/>
      <c r="Z15" s="74"/>
      <c r="AA15" s="74"/>
      <c r="AB15" s="74"/>
      <c r="AC15" s="74"/>
      <c r="AD15" s="6"/>
      <c r="AE15" s="6"/>
      <c r="AF15" s="6"/>
      <c r="AG15" s="6"/>
    </row>
    <row r="16" spans="1:86" ht="13.5">
      <c r="A16" s="491"/>
      <c r="B16" s="491"/>
      <c r="C16" s="491"/>
      <c r="D16" s="4"/>
      <c r="E16" s="122" t="s">
        <v>146</v>
      </c>
      <c r="F16" s="9"/>
      <c r="G16" s="9"/>
      <c r="H16" s="9"/>
      <c r="I16" s="9"/>
      <c r="J16" s="9"/>
      <c r="K16" s="9"/>
      <c r="L16" s="9"/>
      <c r="M16" s="9"/>
      <c r="N16" s="9"/>
      <c r="O16" s="134"/>
      <c r="P16" s="84" t="s">
        <v>145</v>
      </c>
      <c r="Q16" s="9"/>
      <c r="R16" s="9"/>
      <c r="S16" s="9"/>
      <c r="T16" s="134"/>
      <c r="U16" s="9"/>
      <c r="V16" s="78" t="s">
        <v>695</v>
      </c>
      <c r="W16" s="4"/>
      <c r="X16" s="9"/>
      <c r="Y16" s="9"/>
      <c r="Z16" s="9"/>
      <c r="AA16" s="9"/>
      <c r="AB16" s="9"/>
      <c r="AC16" s="84"/>
      <c r="AD16" s="4"/>
      <c r="AE16" s="4"/>
      <c r="AF16" s="4"/>
      <c r="AG16" s="4"/>
    </row>
    <row r="17" spans="1:86" ht="13.5">
      <c r="A17" s="492"/>
      <c r="B17" s="492"/>
      <c r="C17" s="492"/>
      <c r="D17" s="6"/>
      <c r="E17" s="133"/>
      <c r="F17" s="74"/>
      <c r="G17" s="74"/>
      <c r="H17" s="74"/>
      <c r="I17" s="74"/>
      <c r="J17" s="74"/>
      <c r="K17" s="74"/>
      <c r="L17" s="74"/>
      <c r="M17" s="74"/>
      <c r="N17" s="74"/>
      <c r="O17" s="135"/>
      <c r="P17" s="475"/>
      <c r="Q17" s="476"/>
      <c r="R17" s="476"/>
      <c r="S17" s="476"/>
      <c r="T17" s="477"/>
      <c r="U17" s="74"/>
      <c r="V17" s="74"/>
      <c r="W17" s="74"/>
      <c r="X17" s="74"/>
      <c r="Y17" s="74"/>
      <c r="Z17" s="74"/>
      <c r="AA17" s="74"/>
      <c r="AB17" s="74"/>
      <c r="AC17" s="74"/>
      <c r="AD17" s="6"/>
      <c r="AE17" s="6"/>
      <c r="AF17" s="6"/>
      <c r="AG17" s="6"/>
    </row>
    <row r="20" spans="1:86">
      <c r="A20" s="302"/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  <c r="AE20" s="302"/>
      <c r="AF20" s="302"/>
      <c r="AG20" s="302"/>
      <c r="AH20" s="302"/>
    </row>
    <row r="21" spans="1:86" ht="12" customHeight="1">
      <c r="A21" s="4" t="s">
        <v>375</v>
      </c>
      <c r="B21" s="4"/>
      <c r="C21" s="4"/>
      <c r="D21" s="4"/>
      <c r="E21" s="4"/>
      <c r="F21" s="7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168" t="s">
        <v>697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168" t="s">
        <v>749</v>
      </c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</row>
    <row r="22" spans="1:86" ht="12" customHeight="1">
      <c r="A22" s="4"/>
      <c r="B22" s="4"/>
      <c r="C22" s="4"/>
      <c r="D22" s="4"/>
      <c r="E22" s="4"/>
      <c r="F22" s="7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168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</row>
    <row r="23" spans="1:86" ht="12" customHeight="1">
      <c r="A23" s="4"/>
      <c r="B23" s="4"/>
      <c r="C23" s="4"/>
      <c r="D23" s="4"/>
      <c r="E23" s="4"/>
      <c r="F23" s="7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168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</row>
    <row r="24" spans="1:86" ht="12" customHeight="1">
      <c r="A24" s="4"/>
      <c r="B24" s="4"/>
      <c r="C24" s="4"/>
      <c r="D24" s="4"/>
      <c r="E24" s="4"/>
      <c r="F24" s="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168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</row>
    <row r="25" spans="1:86" ht="12" customHeight="1">
      <c r="A25" s="4"/>
      <c r="B25" s="4"/>
      <c r="C25" s="4"/>
      <c r="D25" s="4"/>
      <c r="E25" s="4"/>
      <c r="F25" s="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168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</row>
    <row r="26" spans="1:86" ht="12" customHeight="1">
      <c r="A26" s="210"/>
      <c r="B26" s="210"/>
      <c r="C26" s="210"/>
      <c r="D26" s="210"/>
      <c r="E26" s="210"/>
      <c r="F26" s="417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418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</row>
    <row r="27" spans="1:86" ht="12" customHeight="1">
      <c r="A27" s="4"/>
      <c r="B27" s="4"/>
      <c r="C27" s="4"/>
      <c r="D27" s="4"/>
      <c r="E27" s="4"/>
      <c r="F27" s="7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168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</row>
    <row r="28" spans="1:86" ht="12" customHeight="1">
      <c r="A28" s="4"/>
      <c r="B28" s="4"/>
      <c r="C28" s="4"/>
      <c r="D28" s="4"/>
      <c r="E28" s="4"/>
      <c r="F28" s="7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168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</row>
    <row r="29" spans="1:86" ht="12" customHeight="1">
      <c r="A29" s="4"/>
      <c r="B29" s="4"/>
      <c r="C29" s="4"/>
      <c r="D29" s="4"/>
      <c r="E29" s="4"/>
      <c r="F29" s="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168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</row>
    <row r="32" spans="1:86" ht="13.5">
      <c r="A32" s="35" t="s">
        <v>740</v>
      </c>
      <c r="B32" s="4"/>
      <c r="C32" s="4"/>
      <c r="D32" s="4"/>
      <c r="E32" s="4"/>
      <c r="F32" s="4"/>
      <c r="G32" s="4"/>
      <c r="H32" s="5"/>
      <c r="I32" s="4"/>
      <c r="J32" s="742" t="s">
        <v>688</v>
      </c>
      <c r="K32" s="742"/>
      <c r="L32" s="742"/>
      <c r="M32" s="742"/>
      <c r="N32" s="742"/>
      <c r="O32" s="742"/>
      <c r="P32" s="742"/>
      <c r="Q32" s="742"/>
      <c r="R32" s="742"/>
      <c r="S32" s="742"/>
      <c r="T32" s="742"/>
      <c r="U32" s="742"/>
      <c r="V32" s="742"/>
      <c r="W32" s="742"/>
      <c r="X32" s="742"/>
      <c r="Y32" s="742"/>
      <c r="Z32" s="4"/>
      <c r="AA32" s="199"/>
      <c r="AB32" s="4"/>
      <c r="AC32" s="749">
        <v>2023</v>
      </c>
      <c r="AD32" s="749"/>
      <c r="AE32" s="749"/>
      <c r="AF32" s="749"/>
      <c r="AG32" s="749"/>
      <c r="AH32" s="4"/>
    </row>
    <row r="33" spans="1:34" ht="13.5">
      <c r="A33" s="4"/>
      <c r="B33" s="4"/>
      <c r="C33" s="4"/>
      <c r="D33" s="4"/>
      <c r="E33" s="4"/>
      <c r="F33" s="4"/>
      <c r="G33" s="4"/>
      <c r="H33" s="5"/>
      <c r="I33" s="4"/>
      <c r="J33" s="742"/>
      <c r="K33" s="742"/>
      <c r="L33" s="742"/>
      <c r="M33" s="742"/>
      <c r="N33" s="742"/>
      <c r="O33" s="742"/>
      <c r="P33" s="742"/>
      <c r="Q33" s="742"/>
      <c r="R33" s="742"/>
      <c r="S33" s="742"/>
      <c r="T33" s="742"/>
      <c r="U33" s="742"/>
      <c r="V33" s="742"/>
      <c r="W33" s="742"/>
      <c r="X33" s="742"/>
      <c r="Y33" s="742"/>
      <c r="Z33" s="4"/>
      <c r="AA33" s="199"/>
      <c r="AB33" s="4"/>
      <c r="AC33" s="749"/>
      <c r="AD33" s="749"/>
      <c r="AE33" s="749"/>
      <c r="AF33" s="749"/>
      <c r="AG33" s="749"/>
      <c r="AH33" s="4"/>
    </row>
    <row r="34" spans="1:34" ht="13.5">
      <c r="A34" s="4" t="s">
        <v>70</v>
      </c>
      <c r="B34" s="4"/>
      <c r="C34" s="4"/>
      <c r="D34" s="4"/>
      <c r="E34" s="4"/>
      <c r="F34" s="4"/>
      <c r="G34" s="4"/>
      <c r="H34" s="972" t="s">
        <v>742</v>
      </c>
      <c r="I34" s="973"/>
      <c r="J34" s="973"/>
      <c r="K34" s="973"/>
      <c r="L34" s="973"/>
      <c r="M34" s="973"/>
      <c r="N34" s="973"/>
      <c r="O34" s="973"/>
      <c r="P34" s="973"/>
      <c r="Q34" s="973"/>
      <c r="R34" s="973"/>
      <c r="S34" s="973"/>
      <c r="T34" s="973"/>
      <c r="U34" s="973"/>
      <c r="V34" s="973"/>
      <c r="W34" s="973"/>
      <c r="X34" s="973"/>
      <c r="Y34" s="973"/>
      <c r="Z34" s="973"/>
      <c r="AA34" s="974"/>
      <c r="AB34" s="4"/>
      <c r="AC34" s="749"/>
      <c r="AD34" s="749"/>
      <c r="AE34" s="749"/>
      <c r="AF34" s="749"/>
      <c r="AG34" s="749"/>
      <c r="AH34" s="4"/>
    </row>
    <row r="35" spans="1:34" ht="13.5">
      <c r="A35" s="6" t="s">
        <v>243</v>
      </c>
      <c r="B35" s="6"/>
      <c r="C35" s="6"/>
      <c r="D35" s="6"/>
      <c r="E35" s="6"/>
      <c r="F35" s="6"/>
      <c r="G35" s="6"/>
      <c r="H35" s="755"/>
      <c r="I35" s="756"/>
      <c r="J35" s="756"/>
      <c r="K35" s="756"/>
      <c r="L35" s="756"/>
      <c r="M35" s="756"/>
      <c r="N35" s="756"/>
      <c r="O35" s="756"/>
      <c r="P35" s="756"/>
      <c r="Q35" s="756"/>
      <c r="R35" s="756"/>
      <c r="S35" s="756"/>
      <c r="T35" s="756"/>
      <c r="U35" s="756"/>
      <c r="V35" s="756"/>
      <c r="W35" s="756"/>
      <c r="X35" s="756"/>
      <c r="Y35" s="756"/>
      <c r="Z35" s="756"/>
      <c r="AA35" s="760"/>
      <c r="AB35" s="6"/>
      <c r="AC35" s="6"/>
      <c r="AD35" s="6"/>
      <c r="AE35" s="6"/>
      <c r="AF35" s="6"/>
      <c r="AG35" s="6"/>
      <c r="AH35" s="6"/>
    </row>
    <row r="36" spans="1:34" ht="13.5">
      <c r="A36" s="3" t="s">
        <v>245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746" t="s">
        <v>95</v>
      </c>
      <c r="T36" s="747"/>
      <c r="U36" s="747"/>
      <c r="V36" s="747"/>
      <c r="W36" s="747"/>
      <c r="X36" s="747"/>
      <c r="Y36" s="747"/>
      <c r="Z36" s="747"/>
      <c r="AA36" s="746" t="s">
        <v>696</v>
      </c>
      <c r="AB36" s="747"/>
      <c r="AC36" s="747"/>
      <c r="AD36" s="747"/>
      <c r="AE36" s="747"/>
      <c r="AF36" s="747"/>
      <c r="AG36" s="747"/>
      <c r="AH36" s="747"/>
    </row>
    <row r="37" spans="1:34">
      <c r="A37" s="743">
        <f>A6</f>
        <v>0</v>
      </c>
      <c r="B37" s="743"/>
      <c r="C37" s="743"/>
      <c r="D37" s="743"/>
      <c r="E37" s="743"/>
      <c r="F37" s="743"/>
      <c r="G37" s="743"/>
      <c r="H37" s="743"/>
      <c r="I37" s="743"/>
      <c r="J37" s="743"/>
      <c r="K37" s="743"/>
      <c r="L37" s="743"/>
      <c r="M37" s="743"/>
      <c r="N37" s="743"/>
      <c r="O37" s="743"/>
      <c r="P37" s="743"/>
      <c r="Q37" s="743"/>
      <c r="R37" s="744"/>
      <c r="S37" s="761">
        <f>S6</f>
        <v>0</v>
      </c>
      <c r="T37" s="762"/>
      <c r="U37" s="762"/>
      <c r="V37" s="762"/>
      <c r="W37" s="762"/>
      <c r="X37" s="762"/>
      <c r="Y37" s="762"/>
      <c r="Z37" s="762"/>
      <c r="AA37" s="761">
        <f>AA6</f>
        <v>0</v>
      </c>
      <c r="AB37" s="762"/>
      <c r="AC37" s="762"/>
      <c r="AD37" s="762"/>
      <c r="AE37" s="762"/>
      <c r="AF37" s="762"/>
      <c r="AG37" s="762"/>
      <c r="AH37" s="762"/>
    </row>
    <row r="39" spans="1:34" ht="13.5">
      <c r="B39" s="108">
        <v>67</v>
      </c>
      <c r="C39" s="78" t="s">
        <v>657</v>
      </c>
      <c r="N39" s="84"/>
      <c r="O39" s="84"/>
      <c r="P39" s="84"/>
      <c r="Q39" s="84"/>
      <c r="R39" s="378"/>
      <c r="S39" s="378"/>
      <c r="T39" s="378"/>
      <c r="U39" s="378"/>
      <c r="V39" s="378"/>
      <c r="W39" s="378"/>
      <c r="Z39" s="207">
        <v>67</v>
      </c>
      <c r="AA39" s="971"/>
      <c r="AB39" s="655"/>
      <c r="AC39" s="655"/>
      <c r="AD39" s="655"/>
      <c r="AE39" s="655"/>
      <c r="AF39" s="655"/>
      <c r="AG39" s="655"/>
    </row>
    <row r="41" spans="1:34">
      <c r="D41" s="77" t="s">
        <v>15</v>
      </c>
      <c r="E41" s="78" t="s">
        <v>689</v>
      </c>
      <c r="I41" s="361">
        <f t="shared" ref="I41:Q41" si="0">I10</f>
        <v>0</v>
      </c>
      <c r="J41" s="361">
        <f t="shared" si="0"/>
        <v>0</v>
      </c>
      <c r="K41" s="361">
        <f t="shared" si="0"/>
        <v>0</v>
      </c>
      <c r="L41" s="361">
        <f t="shared" si="0"/>
        <v>0</v>
      </c>
      <c r="M41" s="361">
        <f t="shared" si="0"/>
        <v>0</v>
      </c>
      <c r="N41" s="361">
        <f t="shared" si="0"/>
        <v>0</v>
      </c>
      <c r="O41" s="361">
        <f t="shared" si="0"/>
        <v>0</v>
      </c>
      <c r="P41" s="361">
        <f t="shared" si="0"/>
        <v>0</v>
      </c>
      <c r="Q41" s="361">
        <f t="shared" si="0"/>
        <v>0</v>
      </c>
      <c r="T41" s="77" t="s">
        <v>124</v>
      </c>
      <c r="U41" s="78" t="s">
        <v>691</v>
      </c>
      <c r="W41" s="108"/>
      <c r="X41" s="78" t="s">
        <v>692</v>
      </c>
      <c r="Z41" s="108"/>
      <c r="AA41" s="78" t="s">
        <v>693</v>
      </c>
    </row>
    <row r="42" spans="1:34">
      <c r="D42" s="77"/>
      <c r="E42" s="78"/>
    </row>
    <row r="43" spans="1:34">
      <c r="D43" s="77" t="s">
        <v>16</v>
      </c>
      <c r="E43" s="78" t="s">
        <v>690</v>
      </c>
      <c r="I43" s="361">
        <f>I12</f>
        <v>0</v>
      </c>
      <c r="J43" s="361">
        <f t="shared" ref="J43:Y43" si="1">J12</f>
        <v>0</v>
      </c>
      <c r="K43" s="361">
        <f t="shared" si="1"/>
        <v>0</v>
      </c>
      <c r="L43" s="361">
        <f t="shared" si="1"/>
        <v>0</v>
      </c>
      <c r="M43" s="361">
        <f t="shared" si="1"/>
        <v>0</v>
      </c>
      <c r="N43" s="361">
        <f t="shared" si="1"/>
        <v>0</v>
      </c>
      <c r="O43" s="361">
        <f t="shared" si="1"/>
        <v>0</v>
      </c>
      <c r="P43" s="361">
        <f t="shared" si="1"/>
        <v>0</v>
      </c>
      <c r="Q43" s="361">
        <f t="shared" si="1"/>
        <v>0</v>
      </c>
      <c r="R43" s="361">
        <f t="shared" si="1"/>
        <v>0</v>
      </c>
      <c r="S43" s="361">
        <f t="shared" si="1"/>
        <v>0</v>
      </c>
      <c r="T43" s="361">
        <f t="shared" si="1"/>
        <v>0</v>
      </c>
      <c r="U43" s="361">
        <f t="shared" si="1"/>
        <v>0</v>
      </c>
      <c r="V43" s="361">
        <f t="shared" si="1"/>
        <v>0</v>
      </c>
      <c r="W43" s="361">
        <f t="shared" si="1"/>
        <v>0</v>
      </c>
      <c r="X43" s="361">
        <f t="shared" si="1"/>
        <v>0</v>
      </c>
      <c r="Y43" s="361">
        <f t="shared" si="1"/>
        <v>0</v>
      </c>
    </row>
    <row r="44" spans="1:34" ht="13.5">
      <c r="A44" s="491" t="s">
        <v>108</v>
      </c>
      <c r="B44" s="491"/>
      <c r="C44" s="491"/>
      <c r="D44" s="128"/>
      <c r="E44" s="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4"/>
      <c r="AE44" s="4"/>
      <c r="AF44" s="4"/>
      <c r="AG44" s="4"/>
    </row>
    <row r="45" spans="1:34" ht="13.5">
      <c r="A45" s="491"/>
      <c r="B45" s="491"/>
      <c r="C45" s="491"/>
      <c r="D45" s="4"/>
      <c r="E45" s="122" t="s">
        <v>91</v>
      </c>
      <c r="F45" s="4"/>
      <c r="G45" s="9"/>
      <c r="H45" s="9"/>
      <c r="I45" s="9"/>
      <c r="J45" s="9"/>
      <c r="K45" s="9"/>
      <c r="L45" s="9"/>
      <c r="M45" s="9"/>
      <c r="N45" s="9"/>
      <c r="O45" s="134"/>
      <c r="P45" s="84" t="s">
        <v>145</v>
      </c>
      <c r="Q45" s="9"/>
      <c r="R45" s="9"/>
      <c r="S45" s="9"/>
      <c r="T45" s="134"/>
      <c r="U45" s="9"/>
      <c r="V45" s="78" t="s">
        <v>695</v>
      </c>
      <c r="W45" s="4"/>
      <c r="X45" s="9"/>
      <c r="Y45" s="9"/>
      <c r="Z45" s="9"/>
      <c r="AA45" s="9"/>
      <c r="AB45" s="9"/>
      <c r="AC45" s="84"/>
      <c r="AD45" s="4"/>
      <c r="AE45" s="4"/>
      <c r="AF45" s="4"/>
      <c r="AG45" s="4"/>
    </row>
    <row r="46" spans="1:34" ht="13.5">
      <c r="A46" s="491"/>
      <c r="B46" s="491"/>
      <c r="C46" s="491"/>
      <c r="D46" s="4"/>
      <c r="E46" s="133"/>
      <c r="F46" s="74"/>
      <c r="G46" s="74"/>
      <c r="H46" s="74"/>
      <c r="I46" s="74"/>
      <c r="J46" s="74"/>
      <c r="K46" s="74"/>
      <c r="L46" s="74"/>
      <c r="M46" s="74"/>
      <c r="N46" s="74"/>
      <c r="O46" s="135"/>
      <c r="P46" s="475"/>
      <c r="Q46" s="476"/>
      <c r="R46" s="476"/>
      <c r="S46" s="476"/>
      <c r="T46" s="477"/>
      <c r="U46" s="74"/>
      <c r="V46" s="74"/>
      <c r="W46" s="74"/>
      <c r="X46" s="74"/>
      <c r="Y46" s="74"/>
      <c r="Z46" s="74"/>
      <c r="AA46" s="74"/>
      <c r="AB46" s="74"/>
      <c r="AC46" s="74"/>
      <c r="AD46" s="6"/>
      <c r="AE46" s="6"/>
      <c r="AF46" s="6"/>
      <c r="AG46" s="6"/>
    </row>
    <row r="47" spans="1:34" ht="13.5">
      <c r="A47" s="491"/>
      <c r="B47" s="491"/>
      <c r="C47" s="491"/>
      <c r="D47" s="4"/>
      <c r="E47" s="122" t="s">
        <v>146</v>
      </c>
      <c r="F47" s="9"/>
      <c r="G47" s="9"/>
      <c r="H47" s="9"/>
      <c r="I47" s="9"/>
      <c r="J47" s="9"/>
      <c r="K47" s="9"/>
      <c r="L47" s="9"/>
      <c r="M47" s="9"/>
      <c r="N47" s="9"/>
      <c r="O47" s="134"/>
      <c r="P47" s="84" t="s">
        <v>145</v>
      </c>
      <c r="Q47" s="9"/>
      <c r="R47" s="9"/>
      <c r="S47" s="9"/>
      <c r="T47" s="134"/>
      <c r="U47" s="9"/>
      <c r="V47" s="78" t="s">
        <v>695</v>
      </c>
      <c r="W47" s="4"/>
      <c r="X47" s="9"/>
      <c r="Y47" s="9"/>
      <c r="Z47" s="9"/>
      <c r="AA47" s="9"/>
      <c r="AB47" s="9"/>
      <c r="AC47" s="84"/>
      <c r="AD47" s="4"/>
      <c r="AE47" s="4"/>
      <c r="AF47" s="4"/>
      <c r="AG47" s="4"/>
    </row>
    <row r="48" spans="1:34" ht="13.5">
      <c r="A48" s="492"/>
      <c r="B48" s="492"/>
      <c r="C48" s="492"/>
      <c r="D48" s="6"/>
      <c r="E48" s="133"/>
      <c r="F48" s="74"/>
      <c r="G48" s="74"/>
      <c r="H48" s="74"/>
      <c r="I48" s="74"/>
      <c r="J48" s="74"/>
      <c r="K48" s="74"/>
      <c r="L48" s="74"/>
      <c r="M48" s="74"/>
      <c r="N48" s="74"/>
      <c r="O48" s="135"/>
      <c r="P48" s="475"/>
      <c r="Q48" s="476"/>
      <c r="R48" s="476"/>
      <c r="S48" s="476"/>
      <c r="T48" s="477"/>
      <c r="U48" s="74"/>
      <c r="V48" s="74"/>
      <c r="W48" s="74"/>
      <c r="X48" s="74"/>
      <c r="Y48" s="74"/>
      <c r="Z48" s="74"/>
      <c r="AA48" s="74"/>
      <c r="AB48" s="74"/>
      <c r="AC48" s="74"/>
      <c r="AD48" s="6"/>
      <c r="AE48" s="6"/>
      <c r="AF48" s="6"/>
      <c r="AG48" s="6"/>
    </row>
    <row r="51" spans="1:34">
      <c r="A51" s="302"/>
      <c r="B51" s="302"/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</row>
    <row r="52" spans="1:34" ht="13.5">
      <c r="A52" s="4" t="s">
        <v>375</v>
      </c>
      <c r="B52" s="4"/>
      <c r="C52" s="4"/>
      <c r="D52" s="4"/>
      <c r="E52" s="4"/>
      <c r="F52" s="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168" t="s">
        <v>698</v>
      </c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168" t="s">
        <v>749</v>
      </c>
    </row>
  </sheetData>
  <mergeCells count="26">
    <mergeCell ref="A37:R37"/>
    <mergeCell ref="S37:Z37"/>
    <mergeCell ref="AA37:AH37"/>
    <mergeCell ref="AA39:AG39"/>
    <mergeCell ref="A44:C48"/>
    <mergeCell ref="P46:T46"/>
    <mergeCell ref="P48:T48"/>
    <mergeCell ref="J32:Y33"/>
    <mergeCell ref="AC32:AG34"/>
    <mergeCell ref="H34:AA34"/>
    <mergeCell ref="H35:AA35"/>
    <mergeCell ref="S36:Z36"/>
    <mergeCell ref="AA36:AH36"/>
    <mergeCell ref="A13:C17"/>
    <mergeCell ref="P15:T15"/>
    <mergeCell ref="P17:T17"/>
    <mergeCell ref="S5:Z5"/>
    <mergeCell ref="S6:Z6"/>
    <mergeCell ref="A6:R6"/>
    <mergeCell ref="AA8:AG8"/>
    <mergeCell ref="J1:Y2"/>
    <mergeCell ref="AC1:AG3"/>
    <mergeCell ref="H3:AA3"/>
    <mergeCell ref="H4:AA4"/>
    <mergeCell ref="AA5:AH5"/>
    <mergeCell ref="AA6:AH6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>
                <anchor moveWithCells="1">
                  <from>
                    <xdr:col>22</xdr:col>
                    <xdr:colOff>0</xdr:colOff>
                    <xdr:row>8</xdr:row>
                    <xdr:rowOff>104775</xdr:rowOff>
                  </from>
                  <to>
                    <xdr:col>23</xdr:col>
                    <xdr:colOff>123825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Check Box 2">
              <controlPr defaultSize="0" autoFill="0" autoLine="0" autoPict="0">
                <anchor moveWithCells="1">
                  <from>
                    <xdr:col>25</xdr:col>
                    <xdr:colOff>0</xdr:colOff>
                    <xdr:row>8</xdr:row>
                    <xdr:rowOff>104775</xdr:rowOff>
                  </from>
                  <to>
                    <xdr:col>26</xdr:col>
                    <xdr:colOff>123825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Check Box 3">
              <controlPr defaultSize="0" autoFill="0" autoLine="0" autoPict="0">
                <anchor moveWithCells="1">
                  <from>
                    <xdr:col>22</xdr:col>
                    <xdr:colOff>0</xdr:colOff>
                    <xdr:row>39</xdr:row>
                    <xdr:rowOff>104775</xdr:rowOff>
                  </from>
                  <to>
                    <xdr:col>23</xdr:col>
                    <xdr:colOff>123825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0" r:id="rId7" name="Check Box 4">
              <controlPr defaultSize="0" autoFill="0" autoLine="0" autoPict="0">
                <anchor moveWithCells="1">
                  <from>
                    <xdr:col>25</xdr:col>
                    <xdr:colOff>0</xdr:colOff>
                    <xdr:row>39</xdr:row>
                    <xdr:rowOff>104775</xdr:rowOff>
                  </from>
                  <to>
                    <xdr:col>26</xdr:col>
                    <xdr:colOff>123825</xdr:colOff>
                    <xdr:row>41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9"/>
  <dimension ref="A1:AI86"/>
  <sheetViews>
    <sheetView showGridLines="0" topLeftCell="A11" workbookViewId="0">
      <selection activeCell="W39" sqref="W39"/>
    </sheetView>
  </sheetViews>
  <sheetFormatPr defaultRowHeight="12.75"/>
  <cols>
    <col min="1" max="35" width="2.7109375" customWidth="1"/>
  </cols>
  <sheetData>
    <row r="1" spans="1:35" ht="15.75" customHeight="1">
      <c r="A1" s="663" t="s">
        <v>0</v>
      </c>
      <c r="B1" s="663"/>
      <c r="C1" s="656">
        <v>8812</v>
      </c>
      <c r="D1" s="656"/>
      <c r="E1" s="656"/>
      <c r="F1" s="656"/>
      <c r="G1" s="666" t="s">
        <v>77</v>
      </c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  <c r="W1" s="667"/>
      <c r="X1" s="667"/>
      <c r="Y1" s="667"/>
      <c r="Z1" s="667"/>
      <c r="AA1" s="667"/>
      <c r="AB1" s="667"/>
      <c r="AC1" s="667"/>
      <c r="AD1" s="667"/>
      <c r="AE1" s="668"/>
      <c r="AF1" s="664">
        <v>2001</v>
      </c>
      <c r="AG1" s="664"/>
      <c r="AH1" s="664"/>
      <c r="AI1" s="664"/>
    </row>
    <row r="2" spans="1:35" ht="12.75" customHeight="1">
      <c r="A2" s="663"/>
      <c r="B2" s="663"/>
      <c r="C2" s="656"/>
      <c r="D2" s="656"/>
      <c r="E2" s="656"/>
      <c r="F2" s="656"/>
      <c r="G2" s="666"/>
      <c r="H2" s="667"/>
      <c r="I2" s="667"/>
      <c r="J2" s="667"/>
      <c r="K2" s="667"/>
      <c r="L2" s="667"/>
      <c r="M2" s="667"/>
      <c r="N2" s="667"/>
      <c r="O2" s="667"/>
      <c r="P2" s="667"/>
      <c r="Q2" s="667"/>
      <c r="R2" s="667"/>
      <c r="S2" s="667"/>
      <c r="T2" s="667"/>
      <c r="U2" s="667"/>
      <c r="V2" s="667"/>
      <c r="W2" s="667"/>
      <c r="X2" s="667"/>
      <c r="Y2" s="667"/>
      <c r="Z2" s="667"/>
      <c r="AA2" s="667"/>
      <c r="AB2" s="667"/>
      <c r="AC2" s="667"/>
      <c r="AD2" s="667"/>
      <c r="AE2" s="668"/>
      <c r="AF2" s="664"/>
      <c r="AG2" s="664"/>
      <c r="AH2" s="664"/>
      <c r="AI2" s="664"/>
    </row>
    <row r="3" spans="1:35" ht="12.75" customHeight="1">
      <c r="A3" s="4" t="s">
        <v>70</v>
      </c>
      <c r="D3" s="23"/>
      <c r="E3" s="23"/>
      <c r="F3" s="19"/>
      <c r="G3" s="666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W3" s="667"/>
      <c r="X3" s="667"/>
      <c r="Y3" s="667"/>
      <c r="Z3" s="667"/>
      <c r="AA3" s="667"/>
      <c r="AB3" s="667"/>
      <c r="AC3" s="667"/>
      <c r="AD3" s="667"/>
      <c r="AE3" s="668"/>
      <c r="AF3" s="664"/>
      <c r="AG3" s="664"/>
      <c r="AH3" s="664"/>
      <c r="AI3" s="664"/>
    </row>
    <row r="4" spans="1:35" ht="12.75" customHeight="1" thickBot="1">
      <c r="A4" s="43" t="s">
        <v>60</v>
      </c>
      <c r="B4" s="44"/>
      <c r="C4" s="44"/>
      <c r="D4" s="44"/>
      <c r="E4" s="20"/>
      <c r="F4" s="20"/>
      <c r="G4" s="674" t="s">
        <v>83</v>
      </c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6"/>
      <c r="AF4" s="665"/>
      <c r="AG4" s="665"/>
      <c r="AH4" s="665"/>
      <c r="AI4" s="665"/>
    </row>
    <row r="5" spans="1:35" ht="12.75" customHeight="1">
      <c r="A5" s="10" t="s">
        <v>61</v>
      </c>
      <c r="M5" s="10"/>
      <c r="AA5" s="679" t="s">
        <v>62</v>
      </c>
      <c r="AB5" s="679"/>
      <c r="AC5" s="679"/>
      <c r="AD5" s="679"/>
      <c r="AE5" s="679"/>
      <c r="AF5" s="679"/>
      <c r="AG5" s="679"/>
      <c r="AH5" s="679"/>
      <c r="AI5" s="679"/>
    </row>
    <row r="6" spans="1:35" ht="12.75" customHeight="1" thickBot="1">
      <c r="A6" s="44"/>
      <c r="B6" s="658"/>
      <c r="C6" s="658"/>
      <c r="D6" s="658"/>
      <c r="E6" s="658"/>
      <c r="F6" s="658"/>
      <c r="G6" s="658"/>
      <c r="H6" s="658"/>
      <c r="I6" s="658"/>
      <c r="J6" s="658"/>
      <c r="K6" s="658"/>
      <c r="L6" s="658"/>
      <c r="M6" s="658"/>
      <c r="N6" s="658"/>
      <c r="O6" s="658"/>
      <c r="P6" s="658"/>
      <c r="Q6" s="658"/>
      <c r="R6" s="658"/>
      <c r="S6" s="658"/>
      <c r="T6" s="44"/>
      <c r="U6" s="44"/>
      <c r="V6" s="44"/>
      <c r="W6" s="44"/>
      <c r="X6" s="44"/>
      <c r="Y6" s="44"/>
      <c r="Z6" s="44"/>
      <c r="AA6" s="657">
        <v>586246704</v>
      </c>
      <c r="AB6" s="657"/>
      <c r="AC6" s="657"/>
      <c r="AD6" s="657"/>
      <c r="AE6" s="657"/>
      <c r="AF6" s="657"/>
      <c r="AG6" s="657"/>
      <c r="AH6" s="657"/>
      <c r="AI6" s="657"/>
    </row>
    <row r="7" spans="1:35" ht="12.75" customHeight="1">
      <c r="A7" s="659" t="s">
        <v>63</v>
      </c>
      <c r="B7" s="659"/>
      <c r="C7" s="659"/>
      <c r="D7" s="659"/>
      <c r="E7" s="659"/>
      <c r="F7" s="659"/>
      <c r="G7" s="659"/>
      <c r="H7" s="661" t="s">
        <v>78</v>
      </c>
      <c r="I7" s="661"/>
      <c r="J7" s="661"/>
      <c r="K7" s="661"/>
      <c r="L7" s="661"/>
      <c r="M7" s="661"/>
      <c r="N7" s="661"/>
      <c r="O7" s="661"/>
      <c r="P7" s="661"/>
      <c r="Q7" s="661"/>
      <c r="R7" s="661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</row>
    <row r="8" spans="1:35" ht="12.75" customHeight="1">
      <c r="A8" s="660"/>
      <c r="B8" s="660"/>
      <c r="C8" s="660"/>
      <c r="D8" s="660"/>
      <c r="E8" s="660"/>
      <c r="F8" s="660"/>
      <c r="G8" s="660"/>
      <c r="H8" s="662"/>
      <c r="I8" s="662"/>
      <c r="J8" s="662"/>
      <c r="K8" s="662"/>
      <c r="L8" s="662"/>
      <c r="M8" s="662"/>
      <c r="N8" s="662"/>
      <c r="O8" s="662"/>
      <c r="P8" s="662"/>
      <c r="Q8" s="662"/>
      <c r="R8" s="662"/>
      <c r="S8" s="13"/>
      <c r="T8" s="13"/>
      <c r="U8" s="13"/>
      <c r="V8" s="13"/>
      <c r="W8" s="13"/>
      <c r="X8" s="13"/>
      <c r="Y8" s="13"/>
      <c r="Z8" s="13"/>
      <c r="AA8" s="13"/>
    </row>
    <row r="9" spans="1:35" ht="12.75" customHeight="1">
      <c r="A9" s="70"/>
      <c r="B9" s="70"/>
      <c r="C9" s="70"/>
      <c r="D9" s="70"/>
      <c r="E9" s="70"/>
      <c r="F9" s="70"/>
      <c r="G9" s="70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spans="1:35" ht="12.75" customHeight="1">
      <c r="B10" s="14">
        <v>1</v>
      </c>
      <c r="D10" s="10" t="s">
        <v>64</v>
      </c>
      <c r="E10" s="32"/>
      <c r="M10" s="680">
        <v>4</v>
      </c>
      <c r="N10" s="680"/>
      <c r="O10" s="680"/>
      <c r="P10" s="680"/>
      <c r="Q10" s="10" t="s">
        <v>12</v>
      </c>
      <c r="AC10" s="649">
        <v>1</v>
      </c>
      <c r="AD10" s="650"/>
      <c r="AE10" s="640">
        <f>SUM(M10*600)</f>
        <v>2400</v>
      </c>
      <c r="AF10" s="641"/>
      <c r="AG10" s="641"/>
      <c r="AH10" s="641"/>
      <c r="AI10" s="642"/>
    </row>
    <row r="11" spans="1:35" ht="12.75" customHeight="1">
      <c r="D11" s="10" t="s">
        <v>203</v>
      </c>
      <c r="E11" s="10"/>
      <c r="AC11" s="651"/>
      <c r="AD11" s="652"/>
      <c r="AE11" s="646"/>
      <c r="AF11" s="647"/>
      <c r="AG11" s="647"/>
      <c r="AH11" s="647"/>
      <c r="AI11" s="648"/>
    </row>
    <row r="12" spans="1:35" ht="12.75" customHeight="1">
      <c r="D12" s="46" t="s">
        <v>204</v>
      </c>
      <c r="E12" s="10"/>
      <c r="AC12" s="67"/>
      <c r="AD12" s="67"/>
      <c r="AE12" s="69"/>
      <c r="AF12" s="69"/>
      <c r="AG12" s="69"/>
      <c r="AH12" s="69"/>
      <c r="AI12" s="69"/>
    </row>
    <row r="13" spans="1:35" ht="12.75" customHeight="1">
      <c r="A13" s="13"/>
      <c r="B13" s="13"/>
      <c r="C13" s="13"/>
      <c r="E13" s="47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C13" s="66"/>
      <c r="AD13" s="66"/>
      <c r="AE13" s="68"/>
      <c r="AF13" s="68"/>
      <c r="AG13" s="68"/>
      <c r="AH13" s="68"/>
      <c r="AI13" s="68"/>
    </row>
    <row r="14" spans="1:35" ht="12.75" customHeight="1">
      <c r="A14" s="12"/>
      <c r="B14" s="671">
        <v>2</v>
      </c>
      <c r="C14" s="12"/>
      <c r="D14" s="681" t="s">
        <v>205</v>
      </c>
      <c r="E14" s="682"/>
      <c r="F14" s="682"/>
      <c r="G14" s="682"/>
      <c r="H14" s="682"/>
      <c r="I14" s="682"/>
      <c r="J14" s="682"/>
      <c r="K14" s="682"/>
      <c r="L14" s="682"/>
      <c r="M14" s="68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C14" s="649">
        <v>2</v>
      </c>
      <c r="AD14" s="650"/>
      <c r="AE14" s="640">
        <v>0</v>
      </c>
      <c r="AF14" s="641"/>
      <c r="AG14" s="641"/>
      <c r="AH14" s="641"/>
      <c r="AI14" s="642"/>
    </row>
    <row r="15" spans="1:35" ht="12.75" customHeight="1">
      <c r="A15" s="13"/>
      <c r="B15" s="662"/>
      <c r="C15" s="13"/>
      <c r="D15" s="683"/>
      <c r="E15" s="683"/>
      <c r="F15" s="683"/>
      <c r="G15" s="683"/>
      <c r="H15" s="683"/>
      <c r="I15" s="683"/>
      <c r="J15" s="683"/>
      <c r="K15" s="683"/>
      <c r="L15" s="683"/>
      <c r="M15" s="68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C15" s="651"/>
      <c r="AD15" s="652"/>
      <c r="AE15" s="646"/>
      <c r="AF15" s="647"/>
      <c r="AG15" s="647"/>
      <c r="AH15" s="647"/>
      <c r="AI15" s="648"/>
    </row>
    <row r="16" spans="1:35" ht="12.75" customHeight="1">
      <c r="B16" s="64"/>
      <c r="D16" s="65"/>
      <c r="E16" s="65"/>
      <c r="F16" s="65"/>
      <c r="G16" s="65"/>
      <c r="H16" s="65"/>
      <c r="I16" s="65"/>
      <c r="J16" s="65"/>
      <c r="K16" s="65"/>
      <c r="L16" s="65"/>
      <c r="M16" s="65"/>
      <c r="AC16" s="67"/>
      <c r="AD16" s="67"/>
      <c r="AE16" s="69"/>
      <c r="AF16" s="69"/>
      <c r="AG16" s="69"/>
      <c r="AH16" s="69"/>
      <c r="AI16" s="69"/>
    </row>
    <row r="17" spans="1:35" ht="12.75" customHeight="1">
      <c r="B17" s="14">
        <v>3</v>
      </c>
      <c r="D17" s="10" t="s">
        <v>206</v>
      </c>
      <c r="E17" s="10"/>
      <c r="AC17" s="66"/>
      <c r="AD17" s="66"/>
      <c r="AE17" s="68"/>
      <c r="AF17" s="68"/>
      <c r="AG17" s="68"/>
      <c r="AH17" s="68"/>
      <c r="AI17" s="68"/>
    </row>
    <row r="18" spans="1:35" ht="12.75" customHeight="1">
      <c r="D18" s="62" t="s">
        <v>207</v>
      </c>
      <c r="H18" s="655"/>
      <c r="I18" s="655"/>
      <c r="J18" s="655"/>
      <c r="K18" s="655"/>
      <c r="L18" s="655"/>
      <c r="M18" s="655"/>
      <c r="N18" s="655"/>
      <c r="AC18" s="649">
        <v>3</v>
      </c>
      <c r="AD18" s="650"/>
      <c r="AE18" s="640"/>
      <c r="AF18" s="641"/>
      <c r="AG18" s="641"/>
      <c r="AH18" s="641"/>
      <c r="AI18" s="642"/>
    </row>
    <row r="19" spans="1:35" ht="12.75" customHeight="1">
      <c r="A19" s="24"/>
      <c r="B19" s="10"/>
      <c r="D19" s="62" t="s">
        <v>208</v>
      </c>
      <c r="H19" s="670"/>
      <c r="I19" s="670"/>
      <c r="J19" s="670"/>
      <c r="K19" s="670"/>
      <c r="L19" s="670"/>
      <c r="M19" s="670"/>
      <c r="N19" s="670"/>
      <c r="AC19" s="651"/>
      <c r="AD19" s="652"/>
      <c r="AE19" s="646"/>
      <c r="AF19" s="647"/>
      <c r="AG19" s="647"/>
      <c r="AH19" s="647"/>
      <c r="AI19" s="648"/>
    </row>
    <row r="20" spans="1:35" ht="12.75" customHeight="1">
      <c r="A20" s="24"/>
      <c r="D20" s="62" t="s">
        <v>209</v>
      </c>
      <c r="H20" s="684"/>
      <c r="I20" s="684"/>
      <c r="J20" s="684"/>
      <c r="K20" s="684"/>
      <c r="L20" s="684"/>
      <c r="M20" s="684"/>
      <c r="N20" s="684"/>
      <c r="AC20" s="66"/>
      <c r="AD20" s="66"/>
      <c r="AE20" s="68"/>
      <c r="AF20" s="68"/>
      <c r="AG20" s="68"/>
      <c r="AH20" s="68"/>
      <c r="AI20" s="68"/>
    </row>
    <row r="21" spans="1:35" ht="12.75" customHeight="1">
      <c r="A21" s="24"/>
      <c r="C21" s="10"/>
      <c r="D21" s="62" t="s">
        <v>210</v>
      </c>
      <c r="H21" s="655"/>
      <c r="I21" s="655"/>
      <c r="J21" s="655"/>
      <c r="K21" s="655"/>
      <c r="L21" s="655"/>
      <c r="M21" s="655"/>
      <c r="N21" s="655"/>
      <c r="AC21" s="66"/>
      <c r="AD21" s="66"/>
      <c r="AE21" s="68"/>
      <c r="AF21" s="68"/>
      <c r="AG21" s="68"/>
      <c r="AH21" s="68"/>
      <c r="AI21" s="68"/>
    </row>
    <row r="22" spans="1:35" ht="4.5" customHeight="1">
      <c r="A22" s="24"/>
      <c r="C22" s="10"/>
      <c r="O22" s="26"/>
      <c r="P22" s="27"/>
      <c r="Q22" s="27"/>
      <c r="AC22" s="66"/>
      <c r="AD22" s="66"/>
      <c r="AE22" s="68"/>
      <c r="AF22" s="68"/>
      <c r="AG22" s="68"/>
      <c r="AH22" s="68"/>
      <c r="AI22" s="68"/>
    </row>
    <row r="23" spans="1:35" ht="12.75" customHeight="1">
      <c r="A23" s="48"/>
      <c r="B23" s="671">
        <v>4</v>
      </c>
      <c r="C23" s="17"/>
      <c r="D23" s="672" t="s">
        <v>58</v>
      </c>
      <c r="E23" s="672"/>
      <c r="F23" s="672"/>
      <c r="G23" s="672"/>
      <c r="H23" s="672"/>
      <c r="I23" s="672"/>
      <c r="J23" s="672"/>
      <c r="K23" s="672"/>
      <c r="L23" s="672"/>
      <c r="M23" s="12"/>
      <c r="N23" s="12"/>
      <c r="O23" s="49"/>
      <c r="P23" s="21"/>
      <c r="Q23" s="21"/>
      <c r="R23" s="12"/>
      <c r="S23" s="12"/>
      <c r="T23" s="12"/>
      <c r="U23" s="12"/>
      <c r="V23" s="12"/>
      <c r="W23" s="12"/>
      <c r="X23" s="12"/>
      <c r="Y23" s="12"/>
      <c r="Z23" s="12"/>
      <c r="AA23" s="12"/>
      <c r="AC23" s="649">
        <v>4</v>
      </c>
      <c r="AD23" s="650"/>
      <c r="AE23" s="640">
        <f>SUM(AE14-AE18)</f>
        <v>0</v>
      </c>
      <c r="AF23" s="641"/>
      <c r="AG23" s="641"/>
      <c r="AH23" s="641"/>
      <c r="AI23" s="642"/>
    </row>
    <row r="24" spans="1:35" ht="12.75" customHeight="1">
      <c r="A24" s="15"/>
      <c r="B24" s="662"/>
      <c r="C24" s="13"/>
      <c r="D24" s="673"/>
      <c r="E24" s="673"/>
      <c r="F24" s="673"/>
      <c r="G24" s="673"/>
      <c r="H24" s="673"/>
      <c r="I24" s="673"/>
      <c r="J24" s="673"/>
      <c r="K24" s="673"/>
      <c r="L24" s="673"/>
      <c r="M24" s="13"/>
      <c r="N24" s="13"/>
      <c r="O24" s="50"/>
      <c r="P24" s="51"/>
      <c r="Q24" s="51"/>
      <c r="R24" s="13"/>
      <c r="S24" s="13"/>
      <c r="T24" s="13"/>
      <c r="U24" s="13"/>
      <c r="V24" s="13"/>
      <c r="W24" s="13"/>
      <c r="X24" s="13"/>
      <c r="Y24" s="13"/>
      <c r="Z24" s="13"/>
      <c r="AA24" s="13"/>
      <c r="AC24" s="651"/>
      <c r="AD24" s="652"/>
      <c r="AE24" s="646"/>
      <c r="AF24" s="647"/>
      <c r="AG24" s="647"/>
      <c r="AH24" s="647"/>
      <c r="AI24" s="648"/>
    </row>
    <row r="25" spans="1:35" ht="12.75" customHeight="1">
      <c r="A25" s="24"/>
      <c r="B25" s="64"/>
      <c r="D25" s="29"/>
      <c r="E25" s="29"/>
      <c r="F25" s="29"/>
      <c r="G25" s="29"/>
      <c r="H25" s="29"/>
      <c r="I25" s="29"/>
      <c r="J25" s="29"/>
      <c r="K25" s="29"/>
      <c r="L25" s="29"/>
      <c r="O25" s="33"/>
      <c r="P25" s="34"/>
      <c r="Q25" s="34"/>
      <c r="AC25" s="67"/>
      <c r="AD25" s="67"/>
      <c r="AE25" s="69"/>
      <c r="AF25" s="69"/>
      <c r="AG25" s="69"/>
      <c r="AH25" s="69"/>
      <c r="AI25" s="69"/>
    </row>
    <row r="26" spans="1:35" ht="12.75" customHeight="1">
      <c r="A26" s="24"/>
      <c r="B26">
        <v>5</v>
      </c>
      <c r="D26" s="10" t="s">
        <v>69</v>
      </c>
      <c r="O26" s="33"/>
      <c r="P26" s="34"/>
      <c r="Q26" s="34"/>
      <c r="AC26" s="66"/>
      <c r="AD26" s="66"/>
      <c r="AE26" s="68"/>
      <c r="AF26" s="68"/>
      <c r="AG26" s="68"/>
      <c r="AH26" s="68"/>
      <c r="AI26" s="68"/>
    </row>
    <row r="27" spans="1:35" ht="12.75" customHeight="1">
      <c r="A27" s="24"/>
      <c r="B27" s="35"/>
      <c r="D27" s="10"/>
      <c r="E27" s="52">
        <v>3</v>
      </c>
      <c r="F27" s="10" t="s">
        <v>85</v>
      </c>
      <c r="O27" s="33"/>
      <c r="P27" s="34"/>
      <c r="Q27" s="34"/>
      <c r="AC27" s="649">
        <v>5</v>
      </c>
      <c r="AD27" s="650"/>
      <c r="AE27" s="640">
        <f>SUM(AE10-AE23)</f>
        <v>2400</v>
      </c>
      <c r="AF27" s="641"/>
      <c r="AG27" s="641"/>
      <c r="AH27" s="641"/>
      <c r="AI27" s="642"/>
    </row>
    <row r="28" spans="1:35" ht="3" customHeight="1">
      <c r="A28" s="24"/>
      <c r="B28" s="35"/>
      <c r="D28" s="10"/>
      <c r="E28" s="38"/>
      <c r="O28" s="26"/>
      <c r="P28" s="27"/>
      <c r="Q28" s="27"/>
      <c r="AC28" s="653"/>
      <c r="AD28" s="654"/>
      <c r="AE28" s="643"/>
      <c r="AF28" s="644"/>
      <c r="AG28" s="644"/>
      <c r="AH28" s="644"/>
      <c r="AI28" s="645"/>
    </row>
    <row r="29" spans="1:35" ht="12.75" customHeight="1">
      <c r="A29" s="24"/>
      <c r="B29" s="35"/>
      <c r="D29" s="10"/>
      <c r="E29" s="52"/>
      <c r="F29" s="10" t="s">
        <v>26</v>
      </c>
      <c r="O29" s="26"/>
      <c r="P29" s="27"/>
      <c r="Q29" s="27"/>
      <c r="AC29" s="651"/>
      <c r="AD29" s="652"/>
      <c r="AE29" s="646"/>
      <c r="AF29" s="647"/>
      <c r="AG29" s="647"/>
      <c r="AH29" s="647"/>
      <c r="AI29" s="648"/>
    </row>
    <row r="30" spans="1:35" ht="3" customHeight="1">
      <c r="A30" s="24"/>
      <c r="B30" s="35"/>
      <c r="D30" s="11"/>
      <c r="O30" s="36"/>
      <c r="P30" s="34"/>
      <c r="Q30" s="34"/>
      <c r="AC30" s="66"/>
      <c r="AD30" s="66"/>
      <c r="AE30" s="68"/>
      <c r="AF30" s="68"/>
      <c r="AG30" s="68"/>
      <c r="AH30" s="68"/>
      <c r="AI30" s="68"/>
    </row>
    <row r="31" spans="1:35" ht="12.75" customHeight="1">
      <c r="A31" s="48"/>
      <c r="B31" s="17"/>
      <c r="C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53"/>
      <c r="P31" s="54"/>
      <c r="Q31" s="54"/>
      <c r="R31" s="12"/>
      <c r="S31" s="12"/>
      <c r="T31" s="12"/>
      <c r="U31" s="12"/>
      <c r="V31" s="12"/>
      <c r="W31" s="12"/>
      <c r="X31" s="12"/>
      <c r="Y31" s="12"/>
      <c r="Z31" s="12"/>
      <c r="AA31" s="12"/>
      <c r="AC31" s="66"/>
      <c r="AD31" s="66"/>
      <c r="AE31" s="68"/>
      <c r="AF31" s="68"/>
      <c r="AG31" s="68"/>
      <c r="AH31" s="68"/>
      <c r="AI31" s="68"/>
    </row>
    <row r="32" spans="1:35" ht="12.75" customHeight="1">
      <c r="A32" s="24"/>
      <c r="B32">
        <v>6</v>
      </c>
      <c r="D32" s="10" t="s">
        <v>27</v>
      </c>
      <c r="O32" s="36"/>
      <c r="P32" s="34"/>
      <c r="Q32" s="34"/>
      <c r="AC32" s="649">
        <v>6</v>
      </c>
      <c r="AD32" s="650"/>
      <c r="AE32" s="640">
        <v>1824</v>
      </c>
      <c r="AF32" s="641"/>
      <c r="AG32" s="641"/>
      <c r="AH32" s="641"/>
      <c r="AI32" s="642"/>
    </row>
    <row r="33" spans="1:35" ht="12.75" customHeight="1">
      <c r="A33" s="28"/>
      <c r="B33" s="29"/>
      <c r="C33" s="29"/>
      <c r="D33" s="29"/>
      <c r="F33" s="10" t="s">
        <v>84</v>
      </c>
      <c r="O33" s="26"/>
      <c r="P33" s="27"/>
      <c r="Q33" s="27"/>
      <c r="AC33" s="651"/>
      <c r="AD33" s="652"/>
      <c r="AE33" s="646"/>
      <c r="AF33" s="647"/>
      <c r="AG33" s="647"/>
      <c r="AH33" s="647"/>
      <c r="AI33" s="648"/>
    </row>
    <row r="34" spans="1:35" ht="3" customHeight="1">
      <c r="A34" s="28"/>
      <c r="B34" s="29"/>
      <c r="C34" s="29"/>
      <c r="D34" s="29"/>
      <c r="O34" s="26"/>
      <c r="P34" s="27"/>
      <c r="Q34" s="27"/>
      <c r="AC34" s="66"/>
      <c r="AD34" s="66"/>
      <c r="AE34" s="68"/>
      <c r="AF34" s="68"/>
      <c r="AG34" s="68"/>
      <c r="AH34" s="68"/>
      <c r="AI34" s="68"/>
    </row>
    <row r="35" spans="1:35" ht="12.75" customHeight="1">
      <c r="A35" s="4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55"/>
      <c r="P35" s="54"/>
      <c r="Q35" s="54"/>
      <c r="R35" s="12"/>
      <c r="S35" s="12"/>
      <c r="T35" s="12"/>
      <c r="U35" s="12"/>
      <c r="V35" s="12"/>
      <c r="W35" s="12"/>
      <c r="X35" s="12"/>
      <c r="Y35" s="12"/>
      <c r="Z35" s="12"/>
      <c r="AA35" s="12"/>
      <c r="AC35" s="66"/>
      <c r="AD35" s="66"/>
      <c r="AE35" s="68"/>
      <c r="AF35" s="68"/>
      <c r="AG35" s="68"/>
      <c r="AH35" s="68"/>
      <c r="AI35" s="68"/>
    </row>
    <row r="36" spans="1:35" ht="12.75" customHeight="1">
      <c r="A36" s="24"/>
      <c r="B36">
        <v>7</v>
      </c>
      <c r="D36" s="10" t="s">
        <v>28</v>
      </c>
      <c r="O36" s="37"/>
      <c r="P36" s="34"/>
      <c r="Q36" s="34"/>
      <c r="AC36" s="649">
        <v>7</v>
      </c>
      <c r="AD36" s="650"/>
      <c r="AE36" s="640">
        <v>0</v>
      </c>
      <c r="AF36" s="641"/>
      <c r="AG36" s="641"/>
      <c r="AH36" s="641"/>
      <c r="AI36" s="642"/>
    </row>
    <row r="37" spans="1:35" ht="12.75" customHeight="1">
      <c r="A37" s="24"/>
      <c r="B37" s="35"/>
      <c r="D37" s="10" t="s">
        <v>29</v>
      </c>
      <c r="O37" s="37"/>
      <c r="P37" s="34"/>
      <c r="Q37" s="34"/>
      <c r="AC37" s="651"/>
      <c r="AD37" s="652"/>
      <c r="AE37" s="646"/>
      <c r="AF37" s="647"/>
      <c r="AG37" s="647"/>
      <c r="AH37" s="647"/>
      <c r="AI37" s="648"/>
    </row>
    <row r="38" spans="1:35" ht="12.75" customHeight="1">
      <c r="A38" s="15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56"/>
      <c r="P38" s="22"/>
      <c r="Q38" s="22"/>
      <c r="R38" s="13"/>
      <c r="S38" s="13"/>
      <c r="T38" s="13"/>
      <c r="U38" s="13"/>
      <c r="V38" s="13"/>
      <c r="W38" s="13"/>
      <c r="X38" s="13"/>
      <c r="Y38" s="13"/>
      <c r="Z38" s="13"/>
      <c r="AA38" s="13"/>
      <c r="AC38" s="66"/>
      <c r="AD38" s="66"/>
      <c r="AE38" s="68"/>
      <c r="AF38" s="68"/>
      <c r="AG38" s="68"/>
      <c r="AH38" s="68"/>
      <c r="AI38" s="68"/>
    </row>
    <row r="39" spans="1:35" ht="12.75" customHeight="1">
      <c r="A39" s="24"/>
      <c r="O39" s="37"/>
      <c r="P39" s="34"/>
      <c r="Q39" s="34"/>
      <c r="AC39" s="649">
        <v>8</v>
      </c>
      <c r="AD39" s="650"/>
      <c r="AE39" s="640">
        <f>SUM(AE32:AI37)</f>
        <v>1824</v>
      </c>
      <c r="AF39" s="641"/>
      <c r="AG39" s="641"/>
      <c r="AH39" s="641"/>
      <c r="AI39" s="642"/>
    </row>
    <row r="40" spans="1:35" ht="12.75" customHeight="1">
      <c r="A40" s="24"/>
      <c r="B40">
        <v>8</v>
      </c>
      <c r="D40" s="10" t="s">
        <v>30</v>
      </c>
      <c r="O40" s="37"/>
      <c r="P40" s="34"/>
      <c r="Q40" s="34"/>
      <c r="AC40" s="651"/>
      <c r="AD40" s="652"/>
      <c r="AE40" s="646"/>
      <c r="AF40" s="647"/>
      <c r="AG40" s="647"/>
      <c r="AH40" s="647"/>
      <c r="AI40" s="648"/>
    </row>
    <row r="41" spans="1:35" ht="12.75" customHeight="1">
      <c r="A41" s="15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57"/>
      <c r="P41" s="51"/>
      <c r="Q41" s="51"/>
      <c r="R41" s="13"/>
      <c r="S41" s="13"/>
      <c r="T41" s="13"/>
      <c r="U41" s="13"/>
      <c r="V41" s="13"/>
      <c r="W41" s="13"/>
      <c r="X41" s="13"/>
      <c r="Y41" s="13"/>
      <c r="Z41" s="13"/>
      <c r="AA41" s="13"/>
      <c r="AC41" s="66"/>
      <c r="AD41" s="66"/>
      <c r="AE41" s="68"/>
      <c r="AF41" s="68"/>
      <c r="AG41" s="68"/>
      <c r="AH41" s="68"/>
      <c r="AI41" s="68"/>
    </row>
    <row r="42" spans="1:35" ht="12.75" customHeight="1">
      <c r="A42" s="24"/>
      <c r="B42" s="10"/>
      <c r="O42" s="37"/>
      <c r="P42" s="34"/>
      <c r="Q42" s="34"/>
      <c r="AC42" s="649">
        <v>9</v>
      </c>
      <c r="AD42" s="650"/>
      <c r="AE42" s="640">
        <v>0</v>
      </c>
      <c r="AF42" s="641"/>
      <c r="AG42" s="641"/>
      <c r="AH42" s="641"/>
      <c r="AI42" s="642"/>
    </row>
    <row r="43" spans="1:35" ht="12.75" customHeight="1">
      <c r="A43" s="24"/>
      <c r="B43">
        <v>9</v>
      </c>
      <c r="D43" s="10" t="s">
        <v>179</v>
      </c>
      <c r="O43" s="26"/>
      <c r="P43" s="27"/>
      <c r="Q43" s="27"/>
      <c r="AC43" s="651"/>
      <c r="AD43" s="652"/>
      <c r="AE43" s="646"/>
      <c r="AF43" s="647"/>
      <c r="AG43" s="647"/>
      <c r="AH43" s="647"/>
      <c r="AI43" s="648"/>
    </row>
    <row r="44" spans="1:35" ht="12.75" customHeight="1">
      <c r="A44" s="15"/>
      <c r="B44" s="58"/>
      <c r="C44" s="13"/>
      <c r="D44" s="59"/>
      <c r="E44" s="13"/>
      <c r="F44" s="13"/>
      <c r="G44" s="13"/>
      <c r="H44" s="60"/>
      <c r="I44" s="13"/>
      <c r="J44" s="61"/>
      <c r="K44" s="11"/>
      <c r="L44" s="13"/>
      <c r="M44" s="13"/>
      <c r="N44" s="13"/>
      <c r="O44" s="56"/>
      <c r="P44" s="22"/>
      <c r="Q44" s="22"/>
      <c r="R44" s="13"/>
      <c r="S44" s="13"/>
      <c r="T44" s="13"/>
      <c r="U44" s="13"/>
      <c r="V44" s="13"/>
      <c r="W44" s="13"/>
      <c r="X44" s="13"/>
      <c r="Y44" s="13"/>
      <c r="Z44" s="13"/>
      <c r="AA44" s="13"/>
      <c r="AC44" s="66"/>
      <c r="AD44" s="66"/>
      <c r="AE44" s="68"/>
      <c r="AF44" s="68"/>
      <c r="AG44" s="68"/>
      <c r="AH44" s="68"/>
      <c r="AI44" s="68"/>
    </row>
    <row r="45" spans="1:35" ht="12.75" customHeight="1">
      <c r="A45" s="24"/>
      <c r="D45" s="10"/>
      <c r="AC45" s="66"/>
      <c r="AD45" s="66"/>
      <c r="AE45" s="68"/>
      <c r="AF45" s="68"/>
      <c r="AG45" s="68"/>
      <c r="AH45" s="68"/>
      <c r="AI45" s="68"/>
    </row>
    <row r="46" spans="1:35" ht="12.75" customHeight="1">
      <c r="A46" s="24"/>
      <c r="B46">
        <v>10</v>
      </c>
      <c r="D46" s="10" t="s">
        <v>180</v>
      </c>
      <c r="AC46" s="66"/>
      <c r="AD46" s="66"/>
      <c r="AE46" s="68"/>
      <c r="AF46" s="68"/>
      <c r="AG46" s="68"/>
      <c r="AH46" s="68"/>
      <c r="AI46" s="68"/>
    </row>
    <row r="47" spans="1:35" ht="12.75" customHeight="1">
      <c r="A47" s="24"/>
      <c r="D47" s="10"/>
      <c r="E47" s="52">
        <v>3</v>
      </c>
      <c r="F47" s="10" t="s">
        <v>184</v>
      </c>
      <c r="AC47" s="649">
        <v>10</v>
      </c>
      <c r="AD47" s="650"/>
      <c r="AE47" s="640">
        <f>SUM(AE39:AI43)</f>
        <v>1824</v>
      </c>
      <c r="AF47" s="641"/>
      <c r="AG47" s="641"/>
      <c r="AH47" s="641"/>
      <c r="AI47" s="642"/>
    </row>
    <row r="48" spans="1:35" ht="3" customHeight="1">
      <c r="A48" s="24"/>
      <c r="E48" s="38"/>
      <c r="F48" s="10"/>
      <c r="AC48" s="653"/>
      <c r="AD48" s="654"/>
      <c r="AE48" s="643"/>
      <c r="AF48" s="644"/>
      <c r="AG48" s="644"/>
      <c r="AH48" s="644"/>
      <c r="AI48" s="645"/>
    </row>
    <row r="49" spans="1:35" ht="12.75" customHeight="1">
      <c r="A49" s="24"/>
      <c r="E49" s="52"/>
      <c r="F49" s="10" t="s">
        <v>185</v>
      </c>
      <c r="AC49" s="651"/>
      <c r="AD49" s="652"/>
      <c r="AE49" s="646"/>
      <c r="AF49" s="647"/>
      <c r="AG49" s="647"/>
      <c r="AH49" s="647"/>
      <c r="AI49" s="648"/>
    </row>
    <row r="50" spans="1:35" ht="12.75" customHeight="1">
      <c r="A50" s="15"/>
      <c r="B50" s="11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C50" s="66"/>
      <c r="AD50" s="66"/>
      <c r="AE50" s="68"/>
      <c r="AF50" s="68"/>
      <c r="AG50" s="68"/>
      <c r="AH50" s="68"/>
      <c r="AI50" s="68"/>
    </row>
    <row r="51" spans="1:35" ht="12.75" customHeight="1">
      <c r="A51" s="24"/>
      <c r="B51" s="10"/>
      <c r="K51" s="26"/>
      <c r="L51" s="27"/>
      <c r="M51" s="27"/>
      <c r="N51" s="27"/>
      <c r="AC51" s="66"/>
      <c r="AD51" s="66"/>
      <c r="AE51" s="68"/>
      <c r="AF51" s="68"/>
      <c r="AG51" s="68"/>
      <c r="AH51" s="68"/>
      <c r="AI51" s="68"/>
    </row>
    <row r="52" spans="1:35" ht="12.75" customHeight="1">
      <c r="A52" s="24"/>
      <c r="B52" s="10">
        <v>11</v>
      </c>
      <c r="D52" s="10" t="s">
        <v>181</v>
      </c>
      <c r="K52" s="26"/>
      <c r="L52" s="27"/>
      <c r="M52" s="27"/>
      <c r="N52" s="27"/>
      <c r="AC52" s="66"/>
      <c r="AD52" s="66"/>
      <c r="AE52" s="68"/>
      <c r="AF52" s="68"/>
      <c r="AG52" s="68"/>
      <c r="AH52" s="68"/>
      <c r="AI52" s="68"/>
    </row>
    <row r="53" spans="1:35" ht="12.75" customHeight="1">
      <c r="A53" s="24"/>
      <c r="B53" s="10"/>
      <c r="E53" s="52"/>
      <c r="F53" s="677" t="s">
        <v>186</v>
      </c>
      <c r="G53" s="678"/>
      <c r="I53" s="10" t="s">
        <v>66</v>
      </c>
      <c r="K53" s="40"/>
      <c r="L53" s="34"/>
      <c r="M53" s="34"/>
      <c r="N53" s="34"/>
      <c r="V53" s="632" t="s">
        <v>67</v>
      </c>
      <c r="W53" s="632"/>
      <c r="X53" s="632"/>
      <c r="Y53" s="632"/>
      <c r="Z53" s="632"/>
      <c r="AA53" s="632"/>
      <c r="AB53" s="632"/>
      <c r="AC53" s="634">
        <v>11</v>
      </c>
      <c r="AD53" s="635"/>
      <c r="AE53" s="640">
        <v>1824</v>
      </c>
      <c r="AF53" s="641"/>
      <c r="AG53" s="641"/>
      <c r="AH53" s="641"/>
      <c r="AI53" s="642"/>
    </row>
    <row r="54" spans="1:35" ht="3" customHeight="1">
      <c r="A54" s="24"/>
      <c r="E54" s="38"/>
      <c r="I54" s="10"/>
      <c r="K54" s="40"/>
      <c r="L54" s="34"/>
      <c r="M54" s="34"/>
      <c r="N54" s="34"/>
      <c r="V54" s="632"/>
      <c r="W54" s="632"/>
      <c r="X54" s="632"/>
      <c r="Y54" s="632"/>
      <c r="Z54" s="632"/>
      <c r="AA54" s="632"/>
      <c r="AB54" s="632"/>
      <c r="AC54" s="636"/>
      <c r="AD54" s="637"/>
      <c r="AE54" s="643"/>
      <c r="AF54" s="644"/>
      <c r="AG54" s="644"/>
      <c r="AH54" s="644"/>
      <c r="AI54" s="645"/>
    </row>
    <row r="55" spans="1:35" ht="12.75" customHeight="1">
      <c r="A55" s="24"/>
      <c r="E55" s="72">
        <v>3</v>
      </c>
      <c r="F55" s="669" t="s">
        <v>187</v>
      </c>
      <c r="G55" s="670"/>
      <c r="I55" s="10" t="s">
        <v>182</v>
      </c>
      <c r="K55" s="40"/>
      <c r="L55" s="34"/>
      <c r="M55" s="34"/>
      <c r="N55" s="34"/>
      <c r="V55" s="633" t="s">
        <v>68</v>
      </c>
      <c r="W55" s="633"/>
      <c r="X55" s="633"/>
      <c r="Y55" s="633"/>
      <c r="Z55" s="633"/>
      <c r="AA55" s="633"/>
      <c r="AB55" s="633"/>
      <c r="AC55" s="638"/>
      <c r="AD55" s="639"/>
      <c r="AE55" s="646"/>
      <c r="AF55" s="647"/>
      <c r="AG55" s="647"/>
      <c r="AH55" s="647"/>
      <c r="AI55" s="648"/>
    </row>
    <row r="56" spans="1:35" ht="12.75" customHeight="1">
      <c r="A56" s="24"/>
      <c r="B56" s="10"/>
      <c r="K56" s="26"/>
      <c r="L56" s="27"/>
      <c r="M56" s="27"/>
      <c r="N56" s="27"/>
    </row>
    <row r="57" spans="1:35" ht="12.75" customHeight="1">
      <c r="A57" s="24"/>
      <c r="K57" s="26"/>
      <c r="L57" s="27"/>
      <c r="M57" s="27"/>
      <c r="N57" s="27"/>
      <c r="AC57" s="71" t="s">
        <v>190</v>
      </c>
    </row>
    <row r="58" spans="1:35" ht="12.75" customHeight="1">
      <c r="A58" s="24"/>
      <c r="AC58" s="71" t="s">
        <v>183</v>
      </c>
    </row>
    <row r="59" spans="1:35" ht="12.75" customHeight="1" thickBot="1">
      <c r="A59" s="6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</row>
    <row r="60" spans="1:35" ht="12.75" customHeight="1">
      <c r="A60" s="2" t="s">
        <v>189</v>
      </c>
      <c r="B60" s="10"/>
    </row>
    <row r="61" spans="1:35" ht="12.75" customHeight="1"/>
    <row r="62" spans="1:35" ht="12.75" customHeight="1">
      <c r="B62" s="25"/>
      <c r="D62" s="39"/>
      <c r="H62" s="25"/>
      <c r="J62" s="39"/>
      <c r="L62" s="10"/>
    </row>
    <row r="63" spans="1:35" ht="12.75" customHeight="1">
      <c r="O63" s="26"/>
      <c r="P63" s="27"/>
      <c r="Q63" s="27"/>
    </row>
    <row r="64" spans="1:35" ht="12.75" customHeight="1">
      <c r="D64" s="10"/>
      <c r="O64" s="26"/>
      <c r="P64" s="27"/>
      <c r="Q64" s="27"/>
    </row>
    <row r="65" spans="1:17" ht="12.75" customHeight="1">
      <c r="D65" s="10"/>
      <c r="O65" s="18"/>
      <c r="P65" s="16"/>
      <c r="Q65" s="16"/>
    </row>
    <row r="66" spans="1:17" ht="12.75" customHeight="1">
      <c r="D66" s="10"/>
      <c r="O66" s="40"/>
      <c r="P66" s="41"/>
      <c r="Q66" s="41"/>
    </row>
    <row r="67" spans="1:17" ht="12.75" customHeight="1">
      <c r="O67" s="40"/>
      <c r="P67" s="41"/>
      <c r="Q67" s="41"/>
    </row>
    <row r="68" spans="1:17" ht="12.75" customHeight="1">
      <c r="O68" s="40"/>
      <c r="P68" s="41"/>
      <c r="Q68" s="41"/>
    </row>
    <row r="69" spans="1:17" ht="12.75" customHeight="1">
      <c r="A69" s="24"/>
      <c r="B69" s="10"/>
      <c r="O69" s="40"/>
      <c r="P69" s="41"/>
      <c r="Q69" s="41"/>
    </row>
    <row r="70" spans="1:17" ht="12.75" customHeight="1">
      <c r="F70" s="10"/>
      <c r="O70" s="26"/>
      <c r="P70" s="27"/>
      <c r="Q70" s="27"/>
    </row>
    <row r="71" spans="1:17" ht="12.75" customHeight="1">
      <c r="B71" s="25"/>
      <c r="D71" s="39"/>
      <c r="F71" s="10"/>
      <c r="J71" s="42"/>
      <c r="O71" s="26"/>
      <c r="P71" s="27"/>
      <c r="Q71" s="27"/>
    </row>
    <row r="72" spans="1:17" ht="12.75" customHeight="1">
      <c r="B72" s="38"/>
      <c r="D72" s="39"/>
      <c r="F72" s="10"/>
      <c r="J72" s="30"/>
      <c r="K72" s="30"/>
      <c r="L72" s="30"/>
    </row>
    <row r="73" spans="1:17" ht="12.75" customHeight="1">
      <c r="B73" s="25"/>
      <c r="D73" s="39"/>
      <c r="F73" s="10"/>
    </row>
    <row r="74" spans="1:17" ht="12.75" customHeight="1">
      <c r="O74" s="35"/>
    </row>
    <row r="75" spans="1:17" ht="12.75" customHeight="1">
      <c r="O75" s="35"/>
    </row>
    <row r="76" spans="1:17" ht="12.75" customHeight="1">
      <c r="O76" s="35"/>
    </row>
    <row r="77" spans="1:17" ht="12.75" customHeight="1"/>
    <row r="78" spans="1:17" ht="12.75" customHeight="1"/>
    <row r="79" spans="1:17" ht="12.75" customHeight="1"/>
    <row r="80" spans="1:17" ht="12.75" customHeight="1">
      <c r="A80" s="31"/>
      <c r="B80" s="31"/>
      <c r="C80" s="31"/>
      <c r="D80" s="31"/>
    </row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</sheetData>
  <mergeCells count="45">
    <mergeCell ref="F55:G55"/>
    <mergeCell ref="B23:B24"/>
    <mergeCell ref="D23:L24"/>
    <mergeCell ref="G4:AE4"/>
    <mergeCell ref="AC10:AD11"/>
    <mergeCell ref="AE10:AI11"/>
    <mergeCell ref="AC14:AD15"/>
    <mergeCell ref="AE14:AI15"/>
    <mergeCell ref="B14:B15"/>
    <mergeCell ref="F53:G53"/>
    <mergeCell ref="AA5:AI5"/>
    <mergeCell ref="M10:P10"/>
    <mergeCell ref="D14:M15"/>
    <mergeCell ref="H18:N18"/>
    <mergeCell ref="H19:N19"/>
    <mergeCell ref="H20:N20"/>
    <mergeCell ref="C1:F2"/>
    <mergeCell ref="AA6:AI6"/>
    <mergeCell ref="B6:S6"/>
    <mergeCell ref="A7:G8"/>
    <mergeCell ref="H7:R8"/>
    <mergeCell ref="A1:B2"/>
    <mergeCell ref="AF1:AI4"/>
    <mergeCell ref="G1:AE3"/>
    <mergeCell ref="H21:N21"/>
    <mergeCell ref="AC18:AD19"/>
    <mergeCell ref="AE18:AI19"/>
    <mergeCell ref="AC23:AD24"/>
    <mergeCell ref="AE23:AI24"/>
    <mergeCell ref="AC36:AD37"/>
    <mergeCell ref="AE36:AI37"/>
    <mergeCell ref="AC39:AD40"/>
    <mergeCell ref="AE39:AI40"/>
    <mergeCell ref="AC27:AD29"/>
    <mergeCell ref="AE27:AI29"/>
    <mergeCell ref="AC32:AD33"/>
    <mergeCell ref="AE32:AI33"/>
    <mergeCell ref="V53:AB54"/>
    <mergeCell ref="V55:AB55"/>
    <mergeCell ref="AC53:AD55"/>
    <mergeCell ref="AE53:AI55"/>
    <mergeCell ref="AC42:AD43"/>
    <mergeCell ref="AE42:AI43"/>
    <mergeCell ref="AC47:AD49"/>
    <mergeCell ref="AE47:AI49"/>
  </mergeCells>
  <phoneticPr fontId="23" type="noConversion"/>
  <printOptions horizontalCentered="1" verticalCentered="1"/>
  <pageMargins left="0" right="0" top="0" bottom="0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46"/>
  <sheetViews>
    <sheetView showGridLines="0" workbookViewId="0">
      <selection activeCell="V27" sqref="V27:AA29"/>
    </sheetView>
  </sheetViews>
  <sheetFormatPr defaultRowHeight="12.75"/>
  <cols>
    <col min="1" max="1" width="2.85546875" customWidth="1"/>
    <col min="2" max="18" width="2.7109375" customWidth="1"/>
    <col min="19" max="19" width="3.140625" customWidth="1"/>
    <col min="20" max="20" width="2.7109375" customWidth="1"/>
    <col min="21" max="21" width="1.140625" customWidth="1"/>
    <col min="22" max="28" width="2.7109375" customWidth="1"/>
    <col min="29" max="29" width="1.140625" customWidth="1"/>
    <col min="30" max="30" width="15.7109375" customWidth="1"/>
    <col min="31" max="31" width="0.140625" hidden="1" customWidth="1"/>
    <col min="32" max="32" width="9.28515625" hidden="1" customWidth="1"/>
    <col min="33" max="33" width="2.7109375" hidden="1" customWidth="1"/>
  </cols>
  <sheetData>
    <row r="1" spans="1:33">
      <c r="A1" s="685" t="s">
        <v>214</v>
      </c>
      <c r="B1" s="685"/>
      <c r="C1" s="685"/>
      <c r="D1" s="685"/>
      <c r="E1" s="685"/>
      <c r="F1" s="685"/>
      <c r="G1" s="686"/>
      <c r="H1" s="687" t="s">
        <v>77</v>
      </c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  <c r="T1" s="688"/>
      <c r="U1" s="688"/>
      <c r="V1" s="688"/>
      <c r="W1" s="688"/>
      <c r="X1" s="688"/>
      <c r="Y1" s="688"/>
      <c r="Z1" s="688"/>
      <c r="AA1" s="688"/>
      <c r="AB1" s="689"/>
      <c r="AC1" s="690">
        <v>2023</v>
      </c>
      <c r="AD1" s="691"/>
      <c r="AE1" s="691"/>
      <c r="AF1" s="691"/>
      <c r="AG1" s="691"/>
    </row>
    <row r="2" spans="1:33">
      <c r="A2" s="685"/>
      <c r="B2" s="685"/>
      <c r="C2" s="685"/>
      <c r="D2" s="685"/>
      <c r="E2" s="685"/>
      <c r="F2" s="685"/>
      <c r="G2" s="686"/>
      <c r="H2" s="687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8"/>
      <c r="V2" s="688"/>
      <c r="W2" s="688"/>
      <c r="X2" s="688"/>
      <c r="Y2" s="688"/>
      <c r="Z2" s="688"/>
      <c r="AA2" s="688"/>
      <c r="AB2" s="689"/>
      <c r="AC2" s="690"/>
      <c r="AD2" s="691"/>
      <c r="AE2" s="691"/>
      <c r="AF2" s="691"/>
      <c r="AG2" s="691"/>
    </row>
    <row r="3" spans="1:33" ht="13.5">
      <c r="A3" s="694" t="s">
        <v>70</v>
      </c>
      <c r="B3" s="694"/>
      <c r="C3" s="694"/>
      <c r="D3" s="694"/>
      <c r="E3" s="694"/>
      <c r="F3" s="694"/>
      <c r="G3" s="695"/>
      <c r="H3" s="687"/>
      <c r="I3" s="688"/>
      <c r="J3" s="688"/>
      <c r="K3" s="688"/>
      <c r="L3" s="688"/>
      <c r="M3" s="688"/>
      <c r="N3" s="688"/>
      <c r="O3" s="688"/>
      <c r="P3" s="688"/>
      <c r="Q3" s="688"/>
      <c r="R3" s="688"/>
      <c r="S3" s="688"/>
      <c r="T3" s="688"/>
      <c r="U3" s="688"/>
      <c r="V3" s="688"/>
      <c r="W3" s="688"/>
      <c r="X3" s="688"/>
      <c r="Y3" s="688"/>
      <c r="Z3" s="688"/>
      <c r="AA3" s="688"/>
      <c r="AB3" s="689"/>
      <c r="AC3" s="690"/>
      <c r="AD3" s="691"/>
      <c r="AE3" s="691"/>
      <c r="AF3" s="691"/>
      <c r="AG3" s="691"/>
    </row>
    <row r="4" spans="1:33" ht="13.5">
      <c r="A4" s="696" t="s">
        <v>215</v>
      </c>
      <c r="B4" s="696"/>
      <c r="C4" s="696"/>
      <c r="D4" s="696"/>
      <c r="E4" s="696"/>
      <c r="F4" s="696"/>
      <c r="G4" s="697"/>
      <c r="H4" s="698" t="s">
        <v>83</v>
      </c>
      <c r="I4" s="699"/>
      <c r="J4" s="699"/>
      <c r="K4" s="699"/>
      <c r="L4" s="699"/>
      <c r="M4" s="699"/>
      <c r="N4" s="699"/>
      <c r="O4" s="699"/>
      <c r="P4" s="699"/>
      <c r="Q4" s="699"/>
      <c r="R4" s="699"/>
      <c r="S4" s="699"/>
      <c r="T4" s="699"/>
      <c r="U4" s="699"/>
      <c r="V4" s="699"/>
      <c r="W4" s="699"/>
      <c r="X4" s="699"/>
      <c r="Y4" s="699"/>
      <c r="Z4" s="699"/>
      <c r="AA4" s="699"/>
      <c r="AB4" s="700"/>
      <c r="AC4" s="692"/>
      <c r="AD4" s="693"/>
      <c r="AE4" s="693"/>
      <c r="AF4" s="693"/>
      <c r="AG4" s="693"/>
    </row>
    <row r="5" spans="1:33" ht="13.5">
      <c r="A5" s="4" t="s">
        <v>216</v>
      </c>
      <c r="Y5" s="75" t="s">
        <v>217</v>
      </c>
    </row>
    <row r="6" spans="1:33" s="36" customFormat="1" ht="15">
      <c r="A6" s="710"/>
      <c r="B6" s="710"/>
      <c r="C6" s="710"/>
      <c r="D6" s="710"/>
      <c r="E6" s="710"/>
      <c r="F6" s="710"/>
      <c r="G6" s="710"/>
      <c r="H6" s="710"/>
      <c r="I6" s="710"/>
      <c r="J6" s="710"/>
      <c r="K6" s="710"/>
      <c r="L6" s="710"/>
      <c r="M6" s="710"/>
      <c r="N6" s="710"/>
      <c r="O6" s="710"/>
      <c r="P6" s="710"/>
      <c r="Q6" s="710"/>
      <c r="R6" s="710"/>
      <c r="S6" s="710"/>
      <c r="T6" s="710"/>
      <c r="U6" s="710"/>
      <c r="V6" s="710"/>
      <c r="W6" s="710"/>
      <c r="X6" s="711"/>
      <c r="Y6" s="701"/>
      <c r="Z6" s="702"/>
      <c r="AA6" s="702"/>
      <c r="AB6" s="702"/>
      <c r="AC6" s="702"/>
      <c r="AD6" s="702"/>
      <c r="AE6" s="702"/>
      <c r="AF6" s="702"/>
      <c r="AG6" s="702"/>
    </row>
    <row r="8" spans="1:33">
      <c r="A8" s="703" t="s">
        <v>218</v>
      </c>
      <c r="B8" s="703"/>
      <c r="D8" s="35" t="s">
        <v>219</v>
      </c>
    </row>
    <row r="9" spans="1:3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3" ht="12.75" customHeight="1">
      <c r="R10" s="441"/>
      <c r="S10" s="441"/>
    </row>
    <row r="11" spans="1:33" ht="13.5">
      <c r="A11" s="35">
        <v>1</v>
      </c>
      <c r="B11" s="4" t="s">
        <v>220</v>
      </c>
      <c r="R11" s="442"/>
      <c r="S11" s="443"/>
      <c r="U11" s="39" t="s">
        <v>221</v>
      </c>
      <c r="W11" s="704">
        <v>1400</v>
      </c>
      <c r="X11" s="704"/>
      <c r="Y11" s="704"/>
      <c r="AB11" s="169"/>
      <c r="AC11" s="170"/>
      <c r="AD11" s="705">
        <f>S11*1400</f>
        <v>0</v>
      </c>
      <c r="AE11" s="171"/>
      <c r="AF11" s="171"/>
      <c r="AG11" s="171"/>
    </row>
    <row r="12" spans="1:33" ht="13.5">
      <c r="B12" s="4" t="s">
        <v>222</v>
      </c>
      <c r="AB12" s="172"/>
      <c r="AC12" s="173"/>
      <c r="AD12" s="706"/>
      <c r="AE12" s="174"/>
      <c r="AF12" s="174"/>
      <c r="AG12" s="174"/>
    </row>
    <row r="13" spans="1:33" ht="13.5">
      <c r="B13" s="4" t="s">
        <v>223</v>
      </c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B13" s="708">
        <v>1</v>
      </c>
      <c r="AC13" s="709"/>
      <c r="AD13" s="707"/>
      <c r="AE13" s="176"/>
      <c r="AF13" s="176"/>
      <c r="AG13" s="176"/>
    </row>
    <row r="14" spans="1:33" ht="13.5" customHeight="1">
      <c r="B14" s="4"/>
      <c r="AB14" s="177"/>
      <c r="AC14" s="178"/>
      <c r="AD14" s="717">
        <f>IF(S11&gt;0,'Sch. T8812'!AC15,0)</f>
        <v>0</v>
      </c>
      <c r="AE14" s="171"/>
      <c r="AF14" s="171"/>
      <c r="AG14" s="171"/>
    </row>
    <row r="15" spans="1:33" ht="13.5" customHeight="1">
      <c r="A15" s="35">
        <v>2</v>
      </c>
      <c r="B15" s="4" t="s">
        <v>708</v>
      </c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B15" s="708">
        <v>2</v>
      </c>
      <c r="AC15" s="709"/>
      <c r="AD15" s="718"/>
      <c r="AE15" s="176"/>
      <c r="AF15" s="176"/>
      <c r="AG15" s="176"/>
    </row>
    <row r="16" spans="1:33" ht="13.5">
      <c r="A16" s="35"/>
      <c r="B16" s="4"/>
      <c r="AB16" s="177"/>
      <c r="AC16" s="178"/>
      <c r="AD16" s="705">
        <f>AD11-AD14</f>
        <v>0</v>
      </c>
      <c r="AE16" s="171"/>
      <c r="AF16" s="171"/>
      <c r="AG16" s="171"/>
    </row>
    <row r="17" spans="1:34" ht="13.5">
      <c r="A17" s="35">
        <v>3</v>
      </c>
      <c r="B17" s="4" t="s">
        <v>224</v>
      </c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B17" s="708">
        <v>3</v>
      </c>
      <c r="AC17" s="709"/>
      <c r="AD17" s="707"/>
      <c r="AE17" s="176"/>
      <c r="AF17" s="176"/>
      <c r="AG17" s="176"/>
    </row>
    <row r="18" spans="1:34">
      <c r="A18" s="35"/>
      <c r="B18" s="10"/>
    </row>
    <row r="19" spans="1:34" ht="13.5" thickBo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</row>
    <row r="21" spans="1:34">
      <c r="A21" s="703" t="s">
        <v>225</v>
      </c>
      <c r="B21" s="703"/>
      <c r="D21" s="35" t="s">
        <v>226</v>
      </c>
    </row>
    <row r="22" spans="1:34" ht="13.5" thickBo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</row>
    <row r="23" spans="1:34" ht="12.75" customHeight="1">
      <c r="T23" s="179"/>
      <c r="U23" s="180"/>
      <c r="V23" s="719"/>
      <c r="W23" s="720"/>
      <c r="X23" s="720"/>
      <c r="Y23" s="720"/>
      <c r="Z23" s="720"/>
      <c r="AA23" s="721"/>
      <c r="AB23" s="181"/>
      <c r="AC23" s="182"/>
      <c r="AD23" s="726"/>
      <c r="AE23" s="727"/>
      <c r="AF23" s="727"/>
      <c r="AG23" s="727"/>
    </row>
    <row r="24" spans="1:34" ht="13.5">
      <c r="A24" s="35">
        <v>4</v>
      </c>
      <c r="B24" s="4" t="s">
        <v>227</v>
      </c>
      <c r="C24" s="10"/>
      <c r="T24" s="183"/>
      <c r="U24" s="184"/>
      <c r="V24" s="706"/>
      <c r="W24" s="722"/>
      <c r="X24" s="722"/>
      <c r="Y24" s="722"/>
      <c r="Z24" s="722"/>
      <c r="AA24" s="723"/>
      <c r="AB24" s="185"/>
      <c r="AC24" s="186"/>
      <c r="AD24" s="728"/>
      <c r="AE24" s="729"/>
      <c r="AF24" s="729"/>
      <c r="AG24" s="729"/>
    </row>
    <row r="25" spans="1:34" ht="13.5">
      <c r="A25" s="35"/>
      <c r="B25" s="4" t="s">
        <v>228</v>
      </c>
      <c r="C25" s="10"/>
      <c r="T25" s="730">
        <v>4</v>
      </c>
      <c r="U25" s="731"/>
      <c r="V25" s="706"/>
      <c r="W25" s="722"/>
      <c r="X25" s="722"/>
      <c r="Y25" s="722"/>
      <c r="Z25" s="722"/>
      <c r="AA25" s="723"/>
      <c r="AB25" s="185"/>
      <c r="AC25" s="186"/>
      <c r="AD25" s="728"/>
      <c r="AE25" s="729"/>
      <c r="AF25" s="729"/>
      <c r="AG25" s="729"/>
      <c r="AH25" s="384"/>
    </row>
    <row r="26" spans="1:34" ht="14.25" thickBot="1">
      <c r="A26" s="35"/>
      <c r="B26" s="4" t="s">
        <v>229</v>
      </c>
      <c r="C26" s="10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T26" s="714"/>
      <c r="U26" s="715"/>
      <c r="V26" s="707"/>
      <c r="W26" s="724"/>
      <c r="X26" s="724"/>
      <c r="Y26" s="724"/>
      <c r="Z26" s="724"/>
      <c r="AA26" s="725"/>
      <c r="AB26" s="185"/>
      <c r="AC26" s="186"/>
      <c r="AD26" s="728"/>
      <c r="AE26" s="729"/>
      <c r="AF26" s="729"/>
      <c r="AG26" s="729"/>
    </row>
    <row r="27" spans="1:34" ht="13.5" customHeight="1">
      <c r="A27" s="35"/>
      <c r="B27" s="4"/>
      <c r="C27" s="10"/>
      <c r="T27" s="187"/>
      <c r="U27" s="188"/>
      <c r="V27" s="719">
        <v>0</v>
      </c>
      <c r="W27" s="720"/>
      <c r="X27" s="720"/>
      <c r="Y27" s="720"/>
      <c r="Z27" s="720"/>
      <c r="AA27" s="721"/>
      <c r="AB27" s="185"/>
      <c r="AC27" s="186"/>
      <c r="AD27" s="728"/>
      <c r="AE27" s="729"/>
      <c r="AF27" s="729"/>
      <c r="AG27" s="729"/>
    </row>
    <row r="28" spans="1:34" ht="13.5" customHeight="1">
      <c r="A28" s="35">
        <v>5</v>
      </c>
      <c r="B28" s="4" t="s">
        <v>230</v>
      </c>
      <c r="C28" s="10"/>
      <c r="T28" s="730">
        <v>5</v>
      </c>
      <c r="U28" s="731"/>
      <c r="V28" s="706"/>
      <c r="W28" s="722"/>
      <c r="X28" s="722"/>
      <c r="Y28" s="722"/>
      <c r="Z28" s="722"/>
      <c r="AA28" s="723"/>
      <c r="AB28" s="185"/>
      <c r="AC28" s="186"/>
      <c r="AD28" s="728"/>
      <c r="AE28" s="729"/>
      <c r="AF28" s="729"/>
      <c r="AG28" s="729"/>
    </row>
    <row r="29" spans="1:34" ht="13.5" customHeight="1">
      <c r="A29" s="35"/>
      <c r="B29" s="4" t="s">
        <v>231</v>
      </c>
      <c r="C29" s="10"/>
      <c r="O29" s="175"/>
      <c r="P29" s="175"/>
      <c r="Q29" s="175"/>
      <c r="R29" s="175"/>
      <c r="T29" s="714"/>
      <c r="U29" s="715"/>
      <c r="V29" s="706"/>
      <c r="W29" s="722"/>
      <c r="X29" s="722"/>
      <c r="Y29" s="722"/>
      <c r="Z29" s="722"/>
      <c r="AA29" s="723"/>
      <c r="AB29" s="185"/>
      <c r="AC29" s="186"/>
      <c r="AD29" s="728"/>
      <c r="AE29" s="729"/>
      <c r="AF29" s="729"/>
      <c r="AG29" s="729"/>
    </row>
    <row r="30" spans="1:34" ht="13.5">
      <c r="A30" s="35"/>
      <c r="B30" s="4"/>
      <c r="C30" s="10"/>
      <c r="T30" s="732">
        <v>6</v>
      </c>
      <c r="U30" s="733"/>
      <c r="V30" s="734">
        <f>V23+V27</f>
        <v>0</v>
      </c>
      <c r="W30" s="735"/>
      <c r="X30" s="735"/>
      <c r="Y30" s="735"/>
      <c r="Z30" s="735"/>
      <c r="AA30" s="736"/>
      <c r="AB30" s="185"/>
      <c r="AC30" s="186"/>
      <c r="AD30" s="728"/>
      <c r="AE30" s="729"/>
      <c r="AF30" s="729"/>
      <c r="AG30" s="729"/>
    </row>
    <row r="31" spans="1:34" ht="13.5">
      <c r="A31" s="35">
        <v>6</v>
      </c>
      <c r="B31" s="4" t="s">
        <v>232</v>
      </c>
      <c r="C31" s="10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T31" s="714"/>
      <c r="U31" s="715"/>
      <c r="V31" s="737"/>
      <c r="W31" s="738"/>
      <c r="X31" s="738"/>
      <c r="Y31" s="738"/>
      <c r="Z31" s="738"/>
      <c r="AA31" s="739"/>
      <c r="AB31" s="185"/>
      <c r="AC31" s="186"/>
      <c r="AD31" s="728"/>
      <c r="AE31" s="729"/>
      <c r="AF31" s="729"/>
      <c r="AG31" s="729"/>
    </row>
    <row r="32" spans="1:34" ht="13.5">
      <c r="B32" s="4"/>
      <c r="C32" s="10"/>
      <c r="AB32" s="185"/>
      <c r="AC32" s="186"/>
      <c r="AD32" s="189"/>
      <c r="AE32" s="189"/>
      <c r="AF32" s="189"/>
      <c r="AG32" s="189"/>
    </row>
    <row r="33" spans="1:35" ht="13.5">
      <c r="B33" s="3" t="s">
        <v>233</v>
      </c>
      <c r="C33" s="10"/>
      <c r="AB33" s="185"/>
      <c r="AC33" s="186"/>
      <c r="AD33" s="189"/>
      <c r="AE33" s="189"/>
      <c r="AF33" s="189"/>
      <c r="AG33" s="189"/>
    </row>
    <row r="34" spans="1:35" ht="3.75" customHeight="1" thickBo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190"/>
      <c r="AC34" s="191"/>
      <c r="AD34" s="192"/>
      <c r="AE34" s="192"/>
      <c r="AF34" s="192"/>
      <c r="AG34" s="192"/>
    </row>
    <row r="35" spans="1:35" ht="3.95" customHeight="1"/>
    <row r="36" spans="1:35">
      <c r="A36" s="703" t="s">
        <v>234</v>
      </c>
      <c r="B36" s="703"/>
      <c r="D36" s="35" t="s">
        <v>235</v>
      </c>
    </row>
    <row r="37" spans="1:35" ht="3.95" customHeight="1" thickBo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</row>
    <row r="38" spans="1:35" ht="1.5" customHeight="1">
      <c r="AB38" s="712">
        <v>7</v>
      </c>
      <c r="AC38" s="713"/>
      <c r="AD38" s="193">
        <f>IF(AD16&lt;V30,AD16,V30)</f>
        <v>0</v>
      </c>
      <c r="AE38" s="194"/>
      <c r="AF38" s="194"/>
      <c r="AG38" s="194"/>
    </row>
    <row r="39" spans="1:35" ht="17.25" customHeight="1">
      <c r="A39" s="39">
        <v>7</v>
      </c>
      <c r="B39" s="35" t="s">
        <v>236</v>
      </c>
      <c r="AB39" s="714"/>
      <c r="AC39" s="715"/>
      <c r="AD39" s="399">
        <f>IF(AD16&lt;V30,AD16,V30)</f>
        <v>0</v>
      </c>
      <c r="AE39" s="195"/>
      <c r="AF39" s="195"/>
      <c r="AG39" s="195"/>
    </row>
    <row r="40" spans="1:35" ht="5.25" customHeight="1"/>
    <row r="41" spans="1:35" ht="13.5">
      <c r="AB41" s="716" t="s">
        <v>190</v>
      </c>
      <c r="AC41" s="716"/>
      <c r="AD41" s="716"/>
      <c r="AE41" s="716"/>
      <c r="AF41" s="716"/>
      <c r="AG41" s="716"/>
    </row>
    <row r="42" spans="1:35" ht="14.25" thickBot="1">
      <c r="A42" s="1"/>
      <c r="AB42" s="716" t="s">
        <v>183</v>
      </c>
      <c r="AC42" s="716"/>
      <c r="AD42" s="716"/>
      <c r="AE42" s="716"/>
      <c r="AF42" s="716"/>
      <c r="AG42" s="716"/>
    </row>
    <row r="43" spans="1:35" ht="18.75" thickBot="1">
      <c r="B43" s="1"/>
      <c r="C43" s="196" t="s">
        <v>237</v>
      </c>
      <c r="D43" s="197"/>
      <c r="AD43" s="198"/>
      <c r="AE43" s="198"/>
      <c r="AF43" s="198"/>
      <c r="AG43" s="198"/>
      <c r="AH43" s="198"/>
      <c r="AI43" s="198"/>
    </row>
    <row r="44" spans="1:35" ht="13.5">
      <c r="B44" s="1"/>
      <c r="C44" s="3" t="s">
        <v>238</v>
      </c>
      <c r="AD44" s="198"/>
      <c r="AE44" s="198"/>
      <c r="AF44" s="198"/>
      <c r="AG44" s="198"/>
      <c r="AH44" s="198"/>
      <c r="AI44" s="198"/>
    </row>
    <row r="45" spans="1:35" ht="13.5">
      <c r="B45" s="1"/>
      <c r="AD45" s="198"/>
      <c r="AE45" s="198"/>
      <c r="AF45" s="198"/>
      <c r="AG45" s="198"/>
      <c r="AH45" s="198"/>
      <c r="AI45" s="198"/>
    </row>
    <row r="46" spans="1:35" ht="13.5" thickBot="1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</row>
  </sheetData>
  <mergeCells count="28">
    <mergeCell ref="A36:B36"/>
    <mergeCell ref="AB38:AC39"/>
    <mergeCell ref="AB41:AG41"/>
    <mergeCell ref="AB42:AG42"/>
    <mergeCell ref="AD14:AD15"/>
    <mergeCell ref="AB15:AC15"/>
    <mergeCell ref="AD16:AD17"/>
    <mergeCell ref="AB17:AC17"/>
    <mergeCell ref="A21:B21"/>
    <mergeCell ref="V23:AA26"/>
    <mergeCell ref="AD23:AG31"/>
    <mergeCell ref="T25:U26"/>
    <mergeCell ref="V27:AA29"/>
    <mergeCell ref="T28:U29"/>
    <mergeCell ref="T30:U31"/>
    <mergeCell ref="V30:AA31"/>
    <mergeCell ref="Y6:AG6"/>
    <mergeCell ref="A8:B8"/>
    <mergeCell ref="W11:Y11"/>
    <mergeCell ref="AD11:AD13"/>
    <mergeCell ref="AB13:AC13"/>
    <mergeCell ref="A6:X6"/>
    <mergeCell ref="A1:G2"/>
    <mergeCell ref="H1:AB3"/>
    <mergeCell ref="AC1:AG4"/>
    <mergeCell ref="A3:G3"/>
    <mergeCell ref="A4:G4"/>
    <mergeCell ref="H4:A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49595-2CB5-4428-B760-DBFCAAA64ECD}">
  <dimension ref="A1:BW45"/>
  <sheetViews>
    <sheetView showGridLines="0" tabSelected="1" zoomScaleNormal="100" workbookViewId="0">
      <selection activeCell="AO24" sqref="AO24"/>
    </sheetView>
  </sheetViews>
  <sheetFormatPr defaultRowHeight="12.75"/>
  <cols>
    <col min="1" max="28" width="2.7109375" customWidth="1"/>
    <col min="29" max="29" width="12.7109375" customWidth="1"/>
    <col min="30" max="30" width="2.7109375" customWidth="1"/>
  </cols>
  <sheetData>
    <row r="1" spans="1:30" ht="13.5" customHeight="1">
      <c r="B1" s="4"/>
      <c r="C1" s="4"/>
      <c r="D1" s="4"/>
      <c r="E1" s="4"/>
      <c r="F1" s="4"/>
      <c r="G1" s="4"/>
      <c r="H1" s="5"/>
      <c r="I1" s="4"/>
      <c r="J1" s="742" t="s">
        <v>764</v>
      </c>
      <c r="K1" s="742"/>
      <c r="L1" s="742"/>
      <c r="M1" s="742"/>
      <c r="N1" s="742"/>
      <c r="O1" s="742"/>
      <c r="P1" s="742"/>
      <c r="Q1" s="742"/>
      <c r="R1" s="742"/>
      <c r="S1" s="742"/>
      <c r="T1" s="742"/>
      <c r="U1" s="742"/>
      <c r="V1" s="742"/>
      <c r="W1" s="742"/>
      <c r="X1" s="742"/>
      <c r="Y1" s="742"/>
      <c r="Z1" s="199"/>
      <c r="AA1" s="4"/>
      <c r="AB1" s="4"/>
      <c r="AD1" s="430"/>
    </row>
    <row r="2" spans="1:30" ht="13.5" customHeight="1">
      <c r="A2" s="35" t="s">
        <v>700</v>
      </c>
      <c r="B2" s="4"/>
      <c r="C2" s="4"/>
      <c r="D2" s="4"/>
      <c r="E2" s="4"/>
      <c r="F2" s="4"/>
      <c r="G2" s="4"/>
      <c r="H2" s="5"/>
      <c r="I2" s="4"/>
      <c r="J2" s="742"/>
      <c r="K2" s="742"/>
      <c r="L2" s="742"/>
      <c r="M2" s="742"/>
      <c r="N2" s="742"/>
      <c r="O2" s="742"/>
      <c r="P2" s="742"/>
      <c r="Q2" s="742"/>
      <c r="R2" s="742"/>
      <c r="S2" s="742"/>
      <c r="T2" s="742"/>
      <c r="U2" s="742"/>
      <c r="V2" s="742"/>
      <c r="W2" s="742"/>
      <c r="X2" s="742"/>
      <c r="Y2" s="742"/>
      <c r="Z2" s="199"/>
      <c r="AA2" s="748">
        <v>2023</v>
      </c>
      <c r="AB2" s="749"/>
      <c r="AC2" s="749"/>
      <c r="AD2" s="749"/>
    </row>
    <row r="3" spans="1:30" ht="15.75" customHeight="1">
      <c r="A3" s="4" t="s">
        <v>70</v>
      </c>
      <c r="B3" s="4"/>
      <c r="C3" s="4"/>
      <c r="D3" s="4"/>
      <c r="E3" s="4"/>
      <c r="F3" s="4"/>
      <c r="G3" s="4"/>
      <c r="H3" s="433"/>
      <c r="I3" s="745" t="s">
        <v>765</v>
      </c>
      <c r="J3" s="745"/>
      <c r="K3" s="745"/>
      <c r="L3" s="745"/>
      <c r="M3" s="745"/>
      <c r="N3" s="745"/>
      <c r="O3" s="745"/>
      <c r="P3" s="745"/>
      <c r="Q3" s="745"/>
      <c r="R3" s="745"/>
      <c r="S3" s="745"/>
      <c r="T3" s="745"/>
      <c r="U3" s="745"/>
      <c r="V3" s="745"/>
      <c r="W3" s="745"/>
      <c r="X3" s="745"/>
      <c r="Y3" s="745"/>
      <c r="Z3" s="435"/>
      <c r="AA3" s="434"/>
      <c r="AB3" s="4"/>
      <c r="AC3" s="430"/>
      <c r="AD3" s="430"/>
    </row>
    <row r="4" spans="1:30" ht="13.5">
      <c r="A4" s="6" t="s">
        <v>243</v>
      </c>
      <c r="B4" s="6"/>
      <c r="C4" s="6"/>
      <c r="D4" s="6"/>
      <c r="E4" s="6"/>
      <c r="F4" s="6"/>
      <c r="G4" s="6"/>
      <c r="H4" s="427"/>
      <c r="I4" s="699" t="s">
        <v>83</v>
      </c>
      <c r="J4" s="699"/>
      <c r="K4" s="699"/>
      <c r="L4" s="699"/>
      <c r="M4" s="699"/>
      <c r="N4" s="699"/>
      <c r="O4" s="699"/>
      <c r="P4" s="699"/>
      <c r="Q4" s="699"/>
      <c r="R4" s="699"/>
      <c r="S4" s="699"/>
      <c r="T4" s="699"/>
      <c r="U4" s="699"/>
      <c r="V4" s="699"/>
      <c r="W4" s="699"/>
      <c r="X4" s="699"/>
      <c r="Y4" s="699"/>
      <c r="Z4" s="436"/>
      <c r="AA4" s="431"/>
      <c r="AB4" s="431"/>
      <c r="AC4" s="6"/>
      <c r="AD4" s="6"/>
    </row>
    <row r="5" spans="1:30" ht="13.5">
      <c r="A5" s="3" t="s">
        <v>245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Z5" s="432"/>
      <c r="AA5" s="746" t="s">
        <v>95</v>
      </c>
      <c r="AB5" s="747"/>
      <c r="AC5" s="747"/>
      <c r="AD5" s="747"/>
    </row>
    <row r="6" spans="1:30">
      <c r="A6" s="743"/>
      <c r="B6" s="743"/>
      <c r="C6" s="743"/>
      <c r="D6" s="743"/>
      <c r="E6" s="743"/>
      <c r="F6" s="743"/>
      <c r="G6" s="743"/>
      <c r="H6" s="743"/>
      <c r="I6" s="743"/>
      <c r="J6" s="743"/>
      <c r="K6" s="743"/>
      <c r="L6" s="743"/>
      <c r="M6" s="743"/>
      <c r="N6" s="743"/>
      <c r="O6" s="743"/>
      <c r="P6" s="743"/>
      <c r="Q6" s="743"/>
      <c r="R6" s="743"/>
      <c r="S6" s="743"/>
      <c r="T6" s="743"/>
      <c r="U6" s="743"/>
      <c r="V6" s="743"/>
      <c r="W6" s="743"/>
      <c r="X6" s="743"/>
      <c r="Y6" s="743"/>
      <c r="Z6" s="744"/>
      <c r="AA6" s="740"/>
      <c r="AB6" s="741"/>
      <c r="AC6" s="741"/>
      <c r="AD6" s="741"/>
    </row>
    <row r="7" spans="1:30">
      <c r="A7" s="422"/>
      <c r="B7" s="422"/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3"/>
      <c r="T7" s="423"/>
      <c r="U7" s="423"/>
      <c r="V7" s="423"/>
      <c r="W7" s="423"/>
      <c r="X7" s="423"/>
      <c r="Y7" s="423"/>
      <c r="Z7" s="423"/>
      <c r="AA7" s="423"/>
      <c r="AB7" s="423"/>
      <c r="AC7" s="423"/>
      <c r="AD7" s="423"/>
    </row>
    <row r="8" spans="1:30">
      <c r="A8" s="39" t="s">
        <v>707</v>
      </c>
    </row>
    <row r="10" spans="1:30">
      <c r="A10" s="273" t="s">
        <v>703</v>
      </c>
      <c r="Q10" s="424"/>
      <c r="R10" s="424"/>
      <c r="S10" s="424"/>
      <c r="T10" s="424"/>
      <c r="U10" s="424"/>
      <c r="V10" s="424"/>
      <c r="W10" s="424"/>
      <c r="X10" s="424"/>
      <c r="Y10" s="424"/>
      <c r="Z10" s="424"/>
      <c r="AB10" s="421">
        <v>1</v>
      </c>
      <c r="AC10" s="448">
        <f>'390 '!AC89:AG89</f>
        <v>0</v>
      </c>
      <c r="AD10" s="448"/>
    </row>
    <row r="11" spans="1:30">
      <c r="A11" s="273" t="s">
        <v>704</v>
      </c>
      <c r="Q11" s="425"/>
      <c r="R11" s="425"/>
      <c r="S11" s="425"/>
      <c r="T11" s="425"/>
      <c r="U11" s="425"/>
      <c r="V11" s="425"/>
      <c r="W11" s="425"/>
      <c r="X11" s="425"/>
      <c r="Y11" s="425"/>
      <c r="Z11" s="425"/>
      <c r="AB11" s="421">
        <v>2</v>
      </c>
      <c r="AC11" s="447">
        <f>'390 '!AC104:AG104</f>
        <v>0</v>
      </c>
      <c r="AD11" s="447"/>
    </row>
    <row r="12" spans="1:30">
      <c r="A12" s="273" t="s">
        <v>739</v>
      </c>
      <c r="Q12" s="426"/>
      <c r="R12" s="426"/>
      <c r="S12" s="426"/>
      <c r="T12" s="426"/>
      <c r="U12" s="426"/>
      <c r="V12" s="426"/>
      <c r="W12" s="426"/>
      <c r="X12" s="426"/>
      <c r="Y12" s="426"/>
      <c r="Z12" s="424"/>
      <c r="AB12" s="421">
        <v>3</v>
      </c>
      <c r="AC12" s="447">
        <f>IF((AC10-AC11)&gt;0,AC10-AC11,0)</f>
        <v>0</v>
      </c>
      <c r="AD12" s="447"/>
    </row>
    <row r="13" spans="1:30">
      <c r="A13" s="273" t="s">
        <v>705</v>
      </c>
      <c r="L13" s="424"/>
      <c r="M13" s="424"/>
      <c r="N13" s="424"/>
      <c r="O13" s="424"/>
      <c r="P13" s="424"/>
      <c r="Q13" s="424"/>
      <c r="R13" s="424"/>
      <c r="S13" s="424"/>
      <c r="T13" s="424"/>
      <c r="U13" s="424"/>
      <c r="V13" s="424"/>
      <c r="W13" s="424"/>
      <c r="X13" s="424"/>
      <c r="Y13" s="424"/>
      <c r="Z13" s="424"/>
      <c r="AB13" s="421">
        <v>4</v>
      </c>
      <c r="AC13" s="447">
        <v>0</v>
      </c>
      <c r="AD13" s="447"/>
    </row>
    <row r="14" spans="1:30">
      <c r="A14" s="273" t="s">
        <v>706</v>
      </c>
      <c r="I14" s="424"/>
      <c r="J14" s="424"/>
      <c r="K14" s="424"/>
      <c r="L14" s="424"/>
      <c r="M14" s="424"/>
      <c r="N14" s="424"/>
      <c r="O14" s="424"/>
      <c r="P14" s="424"/>
      <c r="Q14" s="424"/>
      <c r="R14" s="424"/>
      <c r="S14" s="424"/>
      <c r="T14" s="424"/>
      <c r="U14" s="424"/>
      <c r="V14" s="424"/>
      <c r="W14" s="424"/>
      <c r="X14" s="424"/>
      <c r="Y14" s="424"/>
      <c r="Z14" s="424"/>
      <c r="AB14" s="421">
        <v>5</v>
      </c>
      <c r="AC14" s="447">
        <f>AC13*500</f>
        <v>0</v>
      </c>
      <c r="AD14" s="447"/>
    </row>
    <row r="15" spans="1:30">
      <c r="A15" s="273" t="s">
        <v>766</v>
      </c>
      <c r="T15" s="425"/>
      <c r="U15" s="425"/>
      <c r="V15" s="425"/>
      <c r="W15" s="425"/>
      <c r="X15" s="425"/>
      <c r="Y15" s="425"/>
      <c r="Z15" s="425"/>
      <c r="AB15" s="421">
        <v>6</v>
      </c>
      <c r="AC15" s="447">
        <f>IF(AC14&gt;AC12,AC12,AC14)</f>
        <v>0</v>
      </c>
      <c r="AD15" s="447"/>
    </row>
    <row r="16" spans="1:30">
      <c r="A16" s="420"/>
    </row>
    <row r="17" spans="1:30">
      <c r="A17" s="39" t="s">
        <v>759</v>
      </c>
    </row>
    <row r="19" spans="1:30">
      <c r="A19" s="273" t="s">
        <v>770</v>
      </c>
      <c r="Q19" s="424"/>
      <c r="R19" s="424"/>
      <c r="S19" s="424"/>
      <c r="T19" s="424"/>
      <c r="U19" s="424"/>
      <c r="V19" s="424"/>
      <c r="W19" s="424"/>
      <c r="X19" s="424"/>
      <c r="Y19" s="424"/>
      <c r="Z19" s="424"/>
      <c r="AB19" s="421">
        <v>7</v>
      </c>
      <c r="AC19" s="448"/>
      <c r="AD19" s="448"/>
    </row>
    <row r="20" spans="1:30" s="446" customFormat="1" ht="12">
      <c r="A20" s="446" t="s">
        <v>760</v>
      </c>
      <c r="AB20" s="444"/>
      <c r="AC20" s="451"/>
      <c r="AD20" s="451"/>
    </row>
    <row r="21" spans="1:30">
      <c r="A21" s="273" t="s">
        <v>761</v>
      </c>
      <c r="Y21" s="424"/>
      <c r="Z21" s="424"/>
      <c r="AB21" s="421">
        <v>8</v>
      </c>
      <c r="AC21" s="448">
        <f>AC19*500</f>
        <v>0</v>
      </c>
      <c r="AD21" s="448"/>
    </row>
    <row r="22" spans="1:30">
      <c r="A22" s="273" t="s">
        <v>763</v>
      </c>
      <c r="L22" s="424"/>
      <c r="M22" s="424"/>
      <c r="N22" s="424"/>
      <c r="O22" s="424"/>
      <c r="P22" s="424"/>
      <c r="Q22" s="424"/>
      <c r="R22" s="424"/>
      <c r="S22" s="424"/>
      <c r="T22" s="424"/>
      <c r="U22" s="424"/>
      <c r="V22" s="424"/>
      <c r="W22" s="424"/>
      <c r="X22" s="424"/>
      <c r="Y22" s="424"/>
      <c r="Z22" s="424"/>
      <c r="AB22" s="421">
        <v>9</v>
      </c>
      <c r="AC22" s="447">
        <f>IF(AC21&gt;AC12,AC12,AC21)</f>
        <v>0</v>
      </c>
      <c r="AD22" s="447"/>
    </row>
    <row r="23" spans="1:30">
      <c r="A23" s="420"/>
    </row>
    <row r="25" spans="1:30">
      <c r="A25" s="39" t="s">
        <v>768</v>
      </c>
      <c r="AA25" s="273"/>
      <c r="AB25" s="421">
        <v>10</v>
      </c>
      <c r="AC25" s="450">
        <f>AC15+AC22</f>
        <v>0</v>
      </c>
      <c r="AD25" s="450"/>
    </row>
    <row r="26" spans="1:30">
      <c r="A26" s="39"/>
      <c r="AA26" s="273"/>
      <c r="AB26" s="421"/>
      <c r="AC26" s="449"/>
      <c r="AD26" s="445"/>
    </row>
    <row r="27" spans="1:30">
      <c r="A27" s="39" t="s">
        <v>769</v>
      </c>
      <c r="AB27" s="39">
        <v>11</v>
      </c>
      <c r="AC27" s="448">
        <f>IF(AC25&gt;AC12,AC12,AC25)</f>
        <v>0</v>
      </c>
      <c r="AD27" s="448"/>
    </row>
    <row r="28" spans="1:30">
      <c r="A28" s="39"/>
      <c r="AC28" s="445"/>
      <c r="AD28" s="445"/>
    </row>
    <row r="29" spans="1:30">
      <c r="A29" s="273" t="s">
        <v>757</v>
      </c>
    </row>
    <row r="30" spans="1:30">
      <c r="A30" s="273" t="s">
        <v>758</v>
      </c>
    </row>
    <row r="44" spans="1:75">
      <c r="A44" s="302"/>
      <c r="B44" s="302"/>
      <c r="C44" s="302"/>
      <c r="D44" s="302"/>
      <c r="E44" s="302"/>
      <c r="F44" s="302"/>
      <c r="G44" s="302"/>
      <c r="H44" s="302"/>
      <c r="I44" s="302"/>
      <c r="J44" s="302"/>
      <c r="K44" s="302"/>
      <c r="L44" s="302"/>
      <c r="M44" s="302"/>
      <c r="N44" s="302"/>
      <c r="O44" s="302"/>
      <c r="P44" s="302"/>
      <c r="Q44" s="302"/>
      <c r="R44" s="302"/>
      <c r="S44" s="302"/>
      <c r="T44" s="302"/>
      <c r="U44" s="302"/>
      <c r="V44" s="302"/>
      <c r="W44" s="302"/>
      <c r="X44" s="302"/>
      <c r="Y44" s="302"/>
      <c r="Z44" s="302"/>
      <c r="AA44" s="302"/>
      <c r="AB44" s="302"/>
      <c r="AC44" s="302"/>
      <c r="AD44" s="302"/>
    </row>
    <row r="45" spans="1:75" ht="12" customHeight="1">
      <c r="A45" s="4" t="s">
        <v>375</v>
      </c>
      <c r="B45" s="4"/>
      <c r="C45" s="4"/>
      <c r="D45" s="4"/>
      <c r="E45" s="4"/>
      <c r="F45" s="7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168" t="s">
        <v>697</v>
      </c>
      <c r="V45" s="4"/>
      <c r="W45" s="4"/>
      <c r="X45" s="4"/>
      <c r="Y45" s="4"/>
      <c r="Z45" s="4"/>
      <c r="AA45" s="4"/>
      <c r="AC45" s="168" t="s">
        <v>762</v>
      </c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</row>
  </sheetData>
  <mergeCells count="7">
    <mergeCell ref="AA6:AD6"/>
    <mergeCell ref="J1:Y2"/>
    <mergeCell ref="A6:Z6"/>
    <mergeCell ref="I3:Y3"/>
    <mergeCell ref="I4:Y4"/>
    <mergeCell ref="AA5:AD5"/>
    <mergeCell ref="AA2:AD2"/>
  </mergeCells>
  <pageMargins left="0.7" right="0.7" top="0.75" bottom="0.75" header="0.3" footer="0.3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906C-44FD-463B-87FB-22B527AB7C7E}">
  <dimension ref="A1:CH60"/>
  <sheetViews>
    <sheetView showGridLines="0" zoomScaleNormal="100" workbookViewId="0">
      <selection activeCell="AO31" sqref="AO31"/>
    </sheetView>
  </sheetViews>
  <sheetFormatPr defaultRowHeight="12.75"/>
  <cols>
    <col min="1" max="28" width="2.7109375" customWidth="1"/>
    <col min="29" max="29" width="12.7109375" customWidth="1"/>
    <col min="30" max="31" width="2.7109375" hidden="1" customWidth="1"/>
    <col min="32" max="34" width="2.7109375" customWidth="1"/>
  </cols>
  <sheetData>
    <row r="1" spans="1:34" ht="13.5" customHeight="1">
      <c r="B1" s="4"/>
      <c r="C1" s="4"/>
      <c r="D1" s="4"/>
      <c r="E1" s="4"/>
      <c r="F1" s="4"/>
      <c r="G1" s="4"/>
      <c r="H1" s="5"/>
      <c r="I1" s="4"/>
      <c r="J1" s="742" t="s">
        <v>710</v>
      </c>
      <c r="K1" s="742"/>
      <c r="L1" s="742"/>
      <c r="M1" s="742"/>
      <c r="N1" s="742"/>
      <c r="O1" s="742"/>
      <c r="P1" s="742"/>
      <c r="Q1" s="742"/>
      <c r="R1" s="742"/>
      <c r="S1" s="742"/>
      <c r="T1" s="742"/>
      <c r="U1" s="742"/>
      <c r="V1" s="742"/>
      <c r="W1" s="742"/>
      <c r="X1" s="742"/>
      <c r="Y1" s="742"/>
      <c r="Z1" s="4"/>
      <c r="AA1" s="199"/>
      <c r="AB1" s="4"/>
      <c r="AD1" s="430"/>
      <c r="AE1" s="430"/>
      <c r="AF1" s="430"/>
      <c r="AG1" s="430"/>
      <c r="AH1" s="4"/>
    </row>
    <row r="2" spans="1:34" ht="13.5" customHeight="1">
      <c r="A2" s="35" t="s">
        <v>711</v>
      </c>
      <c r="B2" s="4"/>
      <c r="C2" s="4"/>
      <c r="D2" s="4"/>
      <c r="E2" s="4"/>
      <c r="F2" s="4"/>
      <c r="G2" s="4"/>
      <c r="H2" s="5"/>
      <c r="I2" s="4"/>
      <c r="J2" s="742"/>
      <c r="K2" s="742"/>
      <c r="L2" s="742"/>
      <c r="M2" s="742"/>
      <c r="N2" s="742"/>
      <c r="O2" s="742"/>
      <c r="P2" s="742"/>
      <c r="Q2" s="742"/>
      <c r="R2" s="742"/>
      <c r="S2" s="742"/>
      <c r="T2" s="742"/>
      <c r="U2" s="742"/>
      <c r="V2" s="742"/>
      <c r="W2" s="742"/>
      <c r="X2" s="742"/>
      <c r="Y2" s="742"/>
      <c r="Z2" s="4"/>
      <c r="AA2" s="199"/>
      <c r="AB2" s="748">
        <v>2023</v>
      </c>
      <c r="AC2" s="749"/>
      <c r="AD2" s="430"/>
      <c r="AE2" s="430"/>
      <c r="AF2" s="430"/>
      <c r="AG2" s="430"/>
      <c r="AH2" s="4"/>
    </row>
    <row r="3" spans="1:34" ht="15.75" customHeight="1">
      <c r="A3" s="4" t="s">
        <v>70</v>
      </c>
      <c r="B3" s="4"/>
      <c r="C3" s="4"/>
      <c r="D3" s="4"/>
      <c r="E3" s="4"/>
      <c r="F3" s="4"/>
      <c r="G3" s="4"/>
      <c r="H3" s="753" t="s">
        <v>712</v>
      </c>
      <c r="I3" s="745"/>
      <c r="J3" s="745"/>
      <c r="K3" s="745"/>
      <c r="L3" s="745"/>
      <c r="M3" s="745"/>
      <c r="N3" s="745"/>
      <c r="O3" s="745"/>
      <c r="P3" s="745"/>
      <c r="Q3" s="745"/>
      <c r="R3" s="745"/>
      <c r="S3" s="745"/>
      <c r="T3" s="745"/>
      <c r="U3" s="745"/>
      <c r="V3" s="745"/>
      <c r="W3" s="745"/>
      <c r="X3" s="745"/>
      <c r="Y3" s="745"/>
      <c r="Z3" s="745"/>
      <c r="AA3" s="754"/>
      <c r="AB3" s="4"/>
      <c r="AC3" s="430"/>
      <c r="AD3" s="430"/>
      <c r="AE3" s="430"/>
      <c r="AF3" s="430"/>
      <c r="AG3" s="430"/>
      <c r="AH3" s="4"/>
    </row>
    <row r="4" spans="1:34" ht="13.5">
      <c r="A4" s="6" t="s">
        <v>243</v>
      </c>
      <c r="B4" s="6"/>
      <c r="C4" s="6"/>
      <c r="D4" s="6"/>
      <c r="E4" s="6"/>
      <c r="F4" s="6"/>
      <c r="G4" s="6"/>
      <c r="H4" s="698" t="s">
        <v>83</v>
      </c>
      <c r="I4" s="699"/>
      <c r="J4" s="699"/>
      <c r="K4" s="699"/>
      <c r="L4" s="699"/>
      <c r="M4" s="699"/>
      <c r="N4" s="699"/>
      <c r="O4" s="699"/>
      <c r="P4" s="699"/>
      <c r="Q4" s="699"/>
      <c r="R4" s="699"/>
      <c r="S4" s="699"/>
      <c r="T4" s="699"/>
      <c r="U4" s="699"/>
      <c r="V4" s="699"/>
      <c r="W4" s="699"/>
      <c r="X4" s="699"/>
      <c r="Y4" s="699"/>
      <c r="Z4" s="699"/>
      <c r="AA4" s="699"/>
      <c r="AB4" s="427"/>
      <c r="AC4" s="6"/>
      <c r="AD4" s="4"/>
      <c r="AE4" s="4"/>
      <c r="AF4" s="4"/>
      <c r="AG4" s="4"/>
      <c r="AH4" s="4"/>
    </row>
    <row r="5" spans="1:34" ht="13.5">
      <c r="A5" s="3" t="s">
        <v>245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AA5" s="438" t="s">
        <v>95</v>
      </c>
      <c r="AB5" s="339"/>
      <c r="AC5" s="339"/>
      <c r="AD5" s="3"/>
      <c r="AE5" s="3"/>
      <c r="AF5" s="3"/>
      <c r="AG5" s="3"/>
      <c r="AH5" s="3"/>
    </row>
    <row r="6" spans="1:34">
      <c r="A6" s="743">
        <f>'Sch. T8812'!A6:Z6</f>
        <v>0</v>
      </c>
      <c r="B6" s="743"/>
      <c r="C6" s="743"/>
      <c r="D6" s="743"/>
      <c r="E6" s="743"/>
      <c r="F6" s="743"/>
      <c r="G6" s="743"/>
      <c r="H6" s="743"/>
      <c r="I6" s="743"/>
      <c r="J6" s="743"/>
      <c r="K6" s="743"/>
      <c r="L6" s="743"/>
      <c r="M6" s="743"/>
      <c r="N6" s="743"/>
      <c r="O6" s="743"/>
      <c r="P6" s="743"/>
      <c r="Q6" s="743"/>
      <c r="R6" s="743"/>
      <c r="S6" s="743"/>
      <c r="T6" s="743"/>
      <c r="U6" s="743"/>
      <c r="V6" s="743"/>
      <c r="W6" s="743"/>
      <c r="X6" s="743"/>
      <c r="Y6" s="743"/>
      <c r="Z6" s="744"/>
      <c r="AA6" s="740">
        <f>'Sch. T8812'!AA6:AD6</f>
        <v>0</v>
      </c>
      <c r="AB6" s="741"/>
      <c r="AC6" s="741"/>
      <c r="AD6" s="752"/>
      <c r="AE6" s="752"/>
      <c r="AF6" s="752"/>
      <c r="AG6" s="752"/>
      <c r="AH6" s="752"/>
    </row>
    <row r="8" spans="1:34">
      <c r="A8" s="273" t="s">
        <v>713</v>
      </c>
      <c r="W8" s="424"/>
      <c r="X8" s="424"/>
      <c r="Y8" s="424"/>
      <c r="Z8" s="424"/>
      <c r="AB8" s="421">
        <v>1</v>
      </c>
      <c r="AC8" s="437" t="e">
        <f>IF(AD8&gt;0,AD8,AE8)</f>
        <v>#REF!</v>
      </c>
      <c r="AD8" s="429">
        <f>'390 '!AJ57</f>
        <v>0</v>
      </c>
      <c r="AE8" s="429" t="e">
        <f>#REF!</f>
        <v>#REF!</v>
      </c>
      <c r="AF8" s="429"/>
      <c r="AG8" s="429"/>
      <c r="AH8" s="429"/>
    </row>
    <row r="9" spans="1:34">
      <c r="A9" s="273" t="s">
        <v>714</v>
      </c>
      <c r="Z9" s="426"/>
      <c r="AB9" s="421">
        <v>2</v>
      </c>
      <c r="AC9" s="437"/>
      <c r="AD9" s="429"/>
      <c r="AE9" s="429"/>
      <c r="AF9" s="429"/>
      <c r="AG9" s="429"/>
      <c r="AH9" s="429"/>
    </row>
    <row r="10" spans="1:34" ht="15">
      <c r="B10" s="428"/>
      <c r="C10" s="428"/>
      <c r="D10" s="428"/>
      <c r="E10" s="428"/>
      <c r="F10" s="428"/>
      <c r="G10" s="428"/>
      <c r="H10" s="428"/>
      <c r="I10" s="751" t="s">
        <v>25</v>
      </c>
      <c r="J10" s="751"/>
      <c r="K10" s="751"/>
      <c r="L10" s="751"/>
      <c r="M10" s="751"/>
      <c r="N10" s="751"/>
      <c r="O10" s="751"/>
      <c r="P10" s="751"/>
      <c r="Q10" s="751"/>
      <c r="R10" s="751"/>
      <c r="S10" s="751"/>
      <c r="Z10" s="426"/>
    </row>
    <row r="11" spans="1:34" ht="15">
      <c r="B11" s="751" t="s">
        <v>715</v>
      </c>
      <c r="C11" s="751"/>
      <c r="D11" s="751"/>
      <c r="E11" s="751"/>
      <c r="F11" s="751"/>
      <c r="G11" s="751"/>
      <c r="H11" s="751"/>
      <c r="I11" s="751" t="s">
        <v>298</v>
      </c>
      <c r="J11" s="751"/>
      <c r="K11" s="751"/>
      <c r="M11" s="751" t="s">
        <v>716</v>
      </c>
      <c r="N11" s="751"/>
      <c r="O11" s="751"/>
      <c r="P11" s="751"/>
      <c r="Q11" s="751"/>
      <c r="R11" s="751"/>
      <c r="S11" s="751"/>
    </row>
    <row r="12" spans="1:34">
      <c r="D12" s="273" t="s">
        <v>717</v>
      </c>
      <c r="I12" s="750">
        <v>32820</v>
      </c>
      <c r="J12" s="750"/>
      <c r="K12" s="750"/>
      <c r="O12" s="750">
        <v>38340</v>
      </c>
      <c r="P12" s="750"/>
      <c r="Q12" s="750"/>
      <c r="R12" s="429"/>
    </row>
    <row r="13" spans="1:34">
      <c r="D13" s="273" t="s">
        <v>718</v>
      </c>
      <c r="I13" s="750">
        <v>35240</v>
      </c>
      <c r="J13" s="750"/>
      <c r="K13" s="750"/>
      <c r="N13" s="429"/>
      <c r="O13" s="750">
        <v>40760</v>
      </c>
      <c r="P13" s="750"/>
      <c r="Q13" s="750"/>
      <c r="R13" s="429"/>
    </row>
    <row r="14" spans="1:34">
      <c r="D14" s="273" t="s">
        <v>719</v>
      </c>
      <c r="I14" s="750">
        <v>49500</v>
      </c>
      <c r="J14" s="750"/>
      <c r="K14" s="750"/>
      <c r="N14" s="429"/>
      <c r="O14" s="750">
        <v>55020</v>
      </c>
      <c r="P14" s="750"/>
      <c r="Q14" s="750"/>
      <c r="R14" s="429"/>
    </row>
    <row r="15" spans="1:34">
      <c r="D15" s="273" t="s">
        <v>720</v>
      </c>
      <c r="I15" s="750">
        <v>49500</v>
      </c>
      <c r="J15" s="750"/>
      <c r="K15" s="750"/>
      <c r="N15" s="429"/>
      <c r="O15" s="750">
        <v>55020</v>
      </c>
      <c r="P15" s="750"/>
      <c r="Q15" s="750"/>
      <c r="R15" s="429"/>
    </row>
    <row r="16" spans="1:34">
      <c r="A16" s="273" t="s">
        <v>721</v>
      </c>
    </row>
    <row r="17" spans="1:34">
      <c r="A17" s="420"/>
      <c r="C17" s="273" t="s">
        <v>722</v>
      </c>
    </row>
    <row r="19" spans="1:34">
      <c r="C19" s="273" t="s">
        <v>723</v>
      </c>
    </row>
    <row r="21" spans="1:34">
      <c r="A21" s="273" t="s">
        <v>724</v>
      </c>
      <c r="W21" s="424"/>
      <c r="X21" s="424"/>
      <c r="Y21" s="424"/>
      <c r="AB21" s="421">
        <v>4</v>
      </c>
      <c r="AC21" s="439"/>
      <c r="AD21" s="440"/>
      <c r="AE21" s="440"/>
      <c r="AF21" s="440"/>
      <c r="AG21" s="440"/>
      <c r="AH21" s="440"/>
    </row>
    <row r="22" spans="1:34" ht="15">
      <c r="B22" s="751" t="s">
        <v>715</v>
      </c>
      <c r="C22" s="751"/>
      <c r="D22" s="751"/>
      <c r="E22" s="751"/>
      <c r="F22" s="751"/>
      <c r="G22" s="751"/>
      <c r="H22" s="751"/>
      <c r="J22" s="751" t="s">
        <v>725</v>
      </c>
      <c r="K22" s="751"/>
      <c r="L22" s="751"/>
      <c r="M22" s="751"/>
      <c r="N22" s="751"/>
      <c r="Z22" s="426"/>
    </row>
    <row r="23" spans="1:34">
      <c r="D23" s="273" t="s">
        <v>717</v>
      </c>
      <c r="J23" s="273" t="s">
        <v>726</v>
      </c>
    </row>
    <row r="24" spans="1:34">
      <c r="D24" s="273" t="s">
        <v>718</v>
      </c>
      <c r="J24" s="273" t="s">
        <v>727</v>
      </c>
    </row>
    <row r="25" spans="1:34">
      <c r="D25" s="273" t="s">
        <v>719</v>
      </c>
      <c r="J25" s="273" t="s">
        <v>728</v>
      </c>
    </row>
    <row r="26" spans="1:34">
      <c r="D26" s="273" t="s">
        <v>720</v>
      </c>
      <c r="J26" s="273" t="s">
        <v>729</v>
      </c>
    </row>
    <row r="27" spans="1:34">
      <c r="A27" s="273" t="s">
        <v>730</v>
      </c>
      <c r="I27" s="424"/>
      <c r="J27" s="424"/>
      <c r="K27" s="424"/>
      <c r="L27" s="424"/>
      <c r="M27" s="424"/>
      <c r="N27" s="424"/>
      <c r="O27" s="424"/>
      <c r="P27" s="424"/>
      <c r="Q27" s="424"/>
      <c r="R27" s="424"/>
      <c r="S27" s="424"/>
      <c r="T27" s="424"/>
      <c r="U27" s="424"/>
      <c r="V27" s="424"/>
      <c r="W27" s="424"/>
      <c r="X27" s="424"/>
      <c r="Y27" s="424"/>
      <c r="Z27" s="424"/>
      <c r="AB27" s="421">
        <v>5</v>
      </c>
      <c r="AC27" s="437" t="e">
        <f>ROUND(AC8*AC21,0)</f>
        <v>#REF!</v>
      </c>
      <c r="AD27" s="429"/>
      <c r="AE27" s="429"/>
      <c r="AF27" s="429"/>
      <c r="AG27" s="429"/>
      <c r="AH27" s="429"/>
    </row>
    <row r="28" spans="1:34">
      <c r="A28" s="273" t="s">
        <v>731</v>
      </c>
      <c r="W28" s="424"/>
      <c r="X28" s="424"/>
      <c r="Y28" s="424"/>
      <c r="Z28" s="424"/>
      <c r="AB28" s="421">
        <v>6</v>
      </c>
      <c r="AC28" s="437"/>
      <c r="AD28" s="429"/>
      <c r="AE28" s="429"/>
      <c r="AF28" s="429"/>
      <c r="AG28" s="429"/>
      <c r="AH28" s="429"/>
    </row>
    <row r="29" spans="1:34" ht="15">
      <c r="B29" s="751" t="s">
        <v>715</v>
      </c>
      <c r="C29" s="751"/>
      <c r="D29" s="751"/>
      <c r="E29" s="751"/>
      <c r="F29" s="751"/>
      <c r="G29" s="751"/>
      <c r="H29" s="751"/>
      <c r="J29" s="751" t="s">
        <v>732</v>
      </c>
      <c r="K29" s="751"/>
      <c r="L29" s="751"/>
      <c r="M29" s="751"/>
      <c r="N29" s="751"/>
      <c r="O29" s="751"/>
    </row>
    <row r="30" spans="1:34">
      <c r="D30" s="273" t="s">
        <v>717</v>
      </c>
      <c r="K30" s="750">
        <v>1044</v>
      </c>
      <c r="L30" s="750"/>
      <c r="M30" s="750"/>
    </row>
    <row r="31" spans="1:34">
      <c r="D31" s="273" t="s">
        <v>718</v>
      </c>
      <c r="K31" s="750">
        <v>2517</v>
      </c>
      <c r="L31" s="750"/>
      <c r="M31" s="750"/>
    </row>
    <row r="32" spans="1:34">
      <c r="D32" s="273" t="s">
        <v>719</v>
      </c>
      <c r="K32" s="750">
        <v>4158</v>
      </c>
      <c r="L32" s="750"/>
      <c r="M32" s="750"/>
    </row>
    <row r="33" spans="1:34">
      <c r="D33" s="273" t="s">
        <v>720</v>
      </c>
      <c r="K33" s="750">
        <v>4678</v>
      </c>
      <c r="L33" s="750"/>
      <c r="M33" s="750"/>
    </row>
    <row r="34" spans="1:34">
      <c r="A34" s="273" t="s">
        <v>733</v>
      </c>
      <c r="M34" s="424"/>
      <c r="N34" s="424"/>
      <c r="O34" s="424"/>
      <c r="P34" s="424"/>
      <c r="Q34" s="424"/>
      <c r="R34" s="424"/>
      <c r="S34" s="424"/>
      <c r="T34" s="424"/>
      <c r="U34" s="424"/>
      <c r="V34" s="424"/>
      <c r="W34" s="424"/>
      <c r="X34" s="424"/>
      <c r="Y34" s="424"/>
      <c r="Z34" s="424"/>
      <c r="AB34" s="421">
        <v>7</v>
      </c>
      <c r="AC34" s="437" t="e">
        <f>IF(AC27&lt;AC28,AC27,AC28)</f>
        <v>#REF!</v>
      </c>
      <c r="AD34" s="429"/>
      <c r="AE34" s="429"/>
      <c r="AF34" s="429"/>
      <c r="AG34" s="429"/>
      <c r="AH34" s="429"/>
    </row>
    <row r="35" spans="1:34">
      <c r="A35" s="273" t="s">
        <v>734</v>
      </c>
      <c r="Z35" s="426"/>
      <c r="AB35" s="421">
        <v>8</v>
      </c>
      <c r="AC35" s="437"/>
      <c r="AD35" s="429"/>
      <c r="AE35" s="429"/>
      <c r="AF35" s="429"/>
      <c r="AG35" s="429"/>
      <c r="AH35" s="429"/>
    </row>
    <row r="36" spans="1:34" ht="15">
      <c r="B36" s="428"/>
      <c r="C36" s="428"/>
      <c r="D36" s="428"/>
      <c r="E36" s="428"/>
      <c r="F36" s="428"/>
      <c r="G36" s="428"/>
      <c r="H36" s="428"/>
      <c r="I36" s="751" t="s">
        <v>25</v>
      </c>
      <c r="J36" s="751"/>
      <c r="K36" s="751"/>
      <c r="L36" s="751"/>
      <c r="M36" s="751"/>
      <c r="N36" s="751"/>
      <c r="O36" s="751"/>
      <c r="P36" s="751"/>
      <c r="Q36" s="751"/>
      <c r="R36" s="751"/>
      <c r="S36" s="751"/>
      <c r="Z36" s="426"/>
    </row>
    <row r="37" spans="1:34" ht="15">
      <c r="B37" s="751" t="s">
        <v>715</v>
      </c>
      <c r="C37" s="751"/>
      <c r="D37" s="751"/>
      <c r="E37" s="751"/>
      <c r="F37" s="751"/>
      <c r="G37" s="751"/>
      <c r="H37" s="751"/>
      <c r="I37" s="751" t="s">
        <v>298</v>
      </c>
      <c r="J37" s="751"/>
      <c r="K37" s="751"/>
      <c r="M37" s="751" t="s">
        <v>716</v>
      </c>
      <c r="N37" s="751"/>
      <c r="O37" s="751"/>
      <c r="P37" s="751"/>
      <c r="Q37" s="751"/>
      <c r="R37" s="751"/>
      <c r="S37" s="751"/>
    </row>
    <row r="38" spans="1:34">
      <c r="D38" s="273" t="s">
        <v>717</v>
      </c>
      <c r="I38" s="750">
        <v>21990</v>
      </c>
      <c r="J38" s="750"/>
      <c r="K38" s="750"/>
      <c r="O38" s="750">
        <v>27510</v>
      </c>
      <c r="P38" s="750"/>
      <c r="Q38" s="750"/>
      <c r="R38" s="429"/>
    </row>
    <row r="39" spans="1:34">
      <c r="D39" s="273" t="s">
        <v>718</v>
      </c>
      <c r="I39" s="750">
        <v>23490</v>
      </c>
      <c r="J39" s="750"/>
      <c r="K39" s="750"/>
      <c r="N39" s="429"/>
      <c r="O39" s="750">
        <v>29010</v>
      </c>
      <c r="P39" s="750"/>
      <c r="Q39" s="750"/>
      <c r="R39" s="429"/>
    </row>
    <row r="40" spans="1:34">
      <c r="D40" s="273" t="s">
        <v>719</v>
      </c>
      <c r="I40" s="750">
        <v>33000</v>
      </c>
      <c r="J40" s="750"/>
      <c r="K40" s="750"/>
      <c r="N40" s="429"/>
      <c r="O40" s="750">
        <v>38500</v>
      </c>
      <c r="P40" s="750"/>
      <c r="Q40" s="750"/>
      <c r="R40" s="429"/>
    </row>
    <row r="41" spans="1:34">
      <c r="D41" s="273" t="s">
        <v>720</v>
      </c>
      <c r="I41" s="750">
        <v>33000</v>
      </c>
      <c r="J41" s="750"/>
      <c r="K41" s="750"/>
      <c r="N41" s="429"/>
      <c r="O41" s="750">
        <v>38500</v>
      </c>
      <c r="P41" s="750"/>
      <c r="Q41" s="750"/>
      <c r="R41" s="429"/>
    </row>
    <row r="42" spans="1:34">
      <c r="A42" s="273" t="s">
        <v>735</v>
      </c>
      <c r="W42" s="424"/>
      <c r="X42" s="424"/>
      <c r="Y42" s="424"/>
      <c r="Z42" s="424"/>
      <c r="AB42" s="421">
        <v>9</v>
      </c>
      <c r="AC42" s="437" t="e">
        <f>IF((AC8-AC35)&gt;0,AC8-AC35,0)</f>
        <v>#REF!</v>
      </c>
      <c r="AD42" s="429"/>
      <c r="AE42" s="429"/>
      <c r="AF42" s="429"/>
      <c r="AG42" s="429"/>
      <c r="AH42" s="429"/>
    </row>
    <row r="43" spans="1:34">
      <c r="A43" s="273" t="s">
        <v>736</v>
      </c>
      <c r="J43" s="424"/>
      <c r="K43" s="424"/>
      <c r="L43" s="424"/>
      <c r="M43" s="424"/>
      <c r="N43" s="424"/>
      <c r="O43" s="424"/>
      <c r="P43" s="424"/>
      <c r="Q43" s="424"/>
      <c r="R43" s="424"/>
      <c r="S43" s="424"/>
      <c r="T43" s="424"/>
      <c r="U43" s="424"/>
      <c r="V43" s="425"/>
      <c r="W43" s="424"/>
      <c r="X43" s="424"/>
      <c r="Y43" s="424"/>
      <c r="Z43" s="424"/>
      <c r="AB43" s="421">
        <v>10</v>
      </c>
      <c r="AC43" s="437" t="e">
        <f>ROUND(AC42*AC21,0)</f>
        <v>#REF!</v>
      </c>
      <c r="AD43" s="429"/>
      <c r="AE43" s="429"/>
      <c r="AF43" s="429"/>
      <c r="AG43" s="429"/>
      <c r="AH43" s="429"/>
    </row>
    <row r="44" spans="1:34">
      <c r="A44" s="273" t="s">
        <v>737</v>
      </c>
      <c r="B44" s="273" t="s">
        <v>738</v>
      </c>
      <c r="P44" s="425"/>
      <c r="Q44" s="425"/>
      <c r="R44" s="425"/>
      <c r="S44" s="425"/>
      <c r="T44" s="425"/>
      <c r="U44" s="425"/>
      <c r="V44" s="425"/>
      <c r="W44" s="425"/>
      <c r="X44" s="425"/>
      <c r="Y44" s="425"/>
      <c r="Z44" s="425"/>
      <c r="AB44" s="421">
        <v>11</v>
      </c>
      <c r="AC44" s="437" t="e">
        <f>AC34-AC43</f>
        <v>#REF!</v>
      </c>
      <c r="AD44" s="429"/>
      <c r="AE44" s="429"/>
      <c r="AF44" s="429"/>
      <c r="AG44" s="429"/>
      <c r="AH44" s="429"/>
    </row>
    <row r="59" spans="1:86">
      <c r="A59" s="302"/>
      <c r="B59" s="302"/>
      <c r="C59" s="302"/>
      <c r="D59" s="302"/>
      <c r="E59" s="302"/>
      <c r="F59" s="302"/>
      <c r="G59" s="302"/>
      <c r="H59" s="302"/>
      <c r="I59" s="302"/>
      <c r="J59" s="302"/>
      <c r="K59" s="302"/>
      <c r="L59" s="302"/>
      <c r="M59" s="302"/>
      <c r="N59" s="302"/>
      <c r="O59" s="302"/>
      <c r="P59" s="302"/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2"/>
      <c r="AB59" s="302"/>
      <c r="AC59" s="302"/>
      <c r="AD59" s="273"/>
      <c r="AE59" s="273"/>
      <c r="AF59" s="273"/>
      <c r="AG59" s="273"/>
    </row>
    <row r="60" spans="1:86" ht="12" customHeight="1">
      <c r="A60" s="4" t="s">
        <v>375</v>
      </c>
      <c r="B60" s="4"/>
      <c r="C60" s="4"/>
      <c r="D60" s="4"/>
      <c r="E60" s="4"/>
      <c r="F60" s="7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168" t="s">
        <v>697</v>
      </c>
      <c r="V60" s="4"/>
      <c r="W60" s="4"/>
      <c r="X60" s="4"/>
      <c r="Y60" s="4"/>
      <c r="Z60" s="4"/>
      <c r="AA60" s="4"/>
      <c r="AB60" s="4"/>
      <c r="AC60" s="168" t="s">
        <v>756</v>
      </c>
      <c r="AD60" s="4"/>
      <c r="AE60" s="4"/>
      <c r="AF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</row>
  </sheetData>
  <mergeCells count="38">
    <mergeCell ref="A6:Z6"/>
    <mergeCell ref="AA6:AH6"/>
    <mergeCell ref="AB2:AC2"/>
    <mergeCell ref="J1:Y2"/>
    <mergeCell ref="H3:AA3"/>
    <mergeCell ref="H4:AA4"/>
    <mergeCell ref="I10:S10"/>
    <mergeCell ref="B11:H11"/>
    <mergeCell ref="I11:K11"/>
    <mergeCell ref="M11:S11"/>
    <mergeCell ref="I12:K12"/>
    <mergeCell ref="O12:Q12"/>
    <mergeCell ref="I13:K13"/>
    <mergeCell ref="O13:Q13"/>
    <mergeCell ref="I14:K14"/>
    <mergeCell ref="O14:Q14"/>
    <mergeCell ref="K32:M32"/>
    <mergeCell ref="I15:K15"/>
    <mergeCell ref="O15:Q15"/>
    <mergeCell ref="K31:M31"/>
    <mergeCell ref="B22:H22"/>
    <mergeCell ref="J22:N22"/>
    <mergeCell ref="B29:H29"/>
    <mergeCell ref="J29:O29"/>
    <mergeCell ref="K30:M30"/>
    <mergeCell ref="K33:M33"/>
    <mergeCell ref="I36:S36"/>
    <mergeCell ref="B37:H37"/>
    <mergeCell ref="I37:K37"/>
    <mergeCell ref="M37:S37"/>
    <mergeCell ref="I41:K41"/>
    <mergeCell ref="O41:Q41"/>
    <mergeCell ref="I38:K38"/>
    <mergeCell ref="O38:Q38"/>
    <mergeCell ref="I39:K39"/>
    <mergeCell ref="O39:Q39"/>
    <mergeCell ref="I40:K40"/>
    <mergeCell ref="O40:Q40"/>
  </mergeCells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Check Box 1">
              <controlPr defaultSize="0" autoFill="0" autoLine="0" autoPict="0">
                <anchor moveWithCells="1">
                  <from>
                    <xdr:col>0</xdr:col>
                    <xdr:colOff>95250</xdr:colOff>
                    <xdr:row>15</xdr:row>
                    <xdr:rowOff>114300</xdr:rowOff>
                  </from>
                  <to>
                    <xdr:col>2</xdr:col>
                    <xdr:colOff>9525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Check Box 2">
              <controlPr defaultSize="0" autoFill="0" autoLine="0" autoPict="0">
                <anchor moveWithCells="1">
                  <from>
                    <xdr:col>0</xdr:col>
                    <xdr:colOff>95250</xdr:colOff>
                    <xdr:row>17</xdr:row>
                    <xdr:rowOff>123825</xdr:rowOff>
                  </from>
                  <to>
                    <xdr:col>2</xdr:col>
                    <xdr:colOff>9525</xdr:colOff>
                    <xdr:row>19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H116"/>
  <sheetViews>
    <sheetView showGridLines="0" topLeftCell="A4" workbookViewId="0">
      <selection activeCell="H3" sqref="H3:AA3"/>
    </sheetView>
  </sheetViews>
  <sheetFormatPr defaultRowHeight="13.5"/>
  <cols>
    <col min="1" max="86" width="2.7109375" style="4" customWidth="1"/>
  </cols>
  <sheetData>
    <row r="1" spans="1:86">
      <c r="A1" s="35" t="s">
        <v>239</v>
      </c>
      <c r="H1" s="5"/>
      <c r="J1" s="742" t="s">
        <v>240</v>
      </c>
      <c r="K1" s="742"/>
      <c r="L1" s="742"/>
      <c r="M1" s="742"/>
      <c r="N1" s="742"/>
      <c r="O1" s="742"/>
      <c r="P1" s="742"/>
      <c r="Q1" s="742"/>
      <c r="R1" s="742"/>
      <c r="S1" s="742"/>
      <c r="T1" s="742"/>
      <c r="U1" s="742"/>
      <c r="V1" s="742"/>
      <c r="W1" s="742"/>
      <c r="X1" s="742"/>
      <c r="Y1" s="742"/>
      <c r="AA1" s="199"/>
      <c r="AC1" s="749">
        <v>2023</v>
      </c>
      <c r="AD1" s="749"/>
      <c r="AE1" s="749"/>
      <c r="AF1" s="749"/>
      <c r="AG1" s="749"/>
    </row>
    <row r="2" spans="1:86">
      <c r="A2" s="4" t="s">
        <v>241</v>
      </c>
      <c r="H2" s="5"/>
      <c r="J2" s="742"/>
      <c r="K2" s="742"/>
      <c r="L2" s="742"/>
      <c r="M2" s="742"/>
      <c r="N2" s="742"/>
      <c r="O2" s="742"/>
      <c r="P2" s="742"/>
      <c r="Q2" s="742"/>
      <c r="R2" s="742"/>
      <c r="S2" s="742"/>
      <c r="T2" s="742"/>
      <c r="U2" s="742"/>
      <c r="V2" s="742"/>
      <c r="W2" s="742"/>
      <c r="X2" s="742"/>
      <c r="Y2" s="742"/>
      <c r="AA2" s="199"/>
      <c r="AC2" s="749"/>
      <c r="AD2" s="749"/>
      <c r="AE2" s="749"/>
      <c r="AF2" s="749"/>
      <c r="AG2" s="749"/>
    </row>
    <row r="3" spans="1:86">
      <c r="A3" s="4" t="s">
        <v>70</v>
      </c>
      <c r="H3" s="763" t="s">
        <v>242</v>
      </c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  <c r="AA3" s="764"/>
      <c r="AC3" s="749"/>
      <c r="AD3" s="749"/>
      <c r="AE3" s="749"/>
      <c r="AF3" s="749"/>
      <c r="AG3" s="749"/>
    </row>
    <row r="4" spans="1:86">
      <c r="A4" s="6" t="s">
        <v>243</v>
      </c>
      <c r="B4" s="6"/>
      <c r="C4" s="6"/>
      <c r="D4" s="6"/>
      <c r="E4" s="6"/>
      <c r="F4" s="6"/>
      <c r="G4" s="6"/>
      <c r="H4" s="755" t="s">
        <v>244</v>
      </c>
      <c r="I4" s="756"/>
      <c r="J4" s="756"/>
      <c r="K4" s="756"/>
      <c r="L4" s="756"/>
      <c r="M4" s="756"/>
      <c r="N4" s="756"/>
      <c r="O4" s="756"/>
      <c r="P4" s="756"/>
      <c r="Q4" s="756"/>
      <c r="R4" s="756"/>
      <c r="S4" s="756"/>
      <c r="T4" s="756"/>
      <c r="U4" s="756"/>
      <c r="V4" s="756"/>
      <c r="W4" s="756"/>
      <c r="X4" s="756"/>
      <c r="Y4" s="756"/>
      <c r="Z4" s="756"/>
      <c r="AA4" s="760"/>
      <c r="AB4" s="6"/>
      <c r="AC4" s="6"/>
      <c r="AD4" s="6"/>
      <c r="AE4" s="6"/>
      <c r="AF4" s="6"/>
      <c r="AG4" s="6"/>
      <c r="AH4" s="6"/>
    </row>
    <row r="5" spans="1:86">
      <c r="A5" s="3" t="s">
        <v>245</v>
      </c>
      <c r="AA5" s="746" t="s">
        <v>95</v>
      </c>
      <c r="AB5" s="747"/>
      <c r="AC5" s="747"/>
      <c r="AD5" s="747"/>
      <c r="AE5" s="747"/>
      <c r="AF5" s="747"/>
      <c r="AG5" s="747"/>
      <c r="AH5" s="747"/>
    </row>
    <row r="6" spans="1:86" s="201" customFormat="1" ht="12.75">
      <c r="A6" s="743"/>
      <c r="B6" s="743"/>
      <c r="C6" s="743"/>
      <c r="D6" s="743"/>
      <c r="E6" s="743"/>
      <c r="F6" s="743"/>
      <c r="G6" s="743"/>
      <c r="H6" s="743"/>
      <c r="I6" s="743"/>
      <c r="J6" s="743"/>
      <c r="K6" s="743"/>
      <c r="L6" s="743"/>
      <c r="M6" s="743"/>
      <c r="N6" s="743"/>
      <c r="O6" s="743"/>
      <c r="P6" s="743"/>
      <c r="Q6" s="743"/>
      <c r="R6" s="743"/>
      <c r="S6" s="743"/>
      <c r="T6" s="743"/>
      <c r="U6" s="743"/>
      <c r="V6" s="743"/>
      <c r="W6" s="743"/>
      <c r="X6" s="743"/>
      <c r="Y6" s="743"/>
      <c r="Z6" s="744"/>
      <c r="AA6" s="761"/>
      <c r="AB6" s="762"/>
      <c r="AC6" s="762"/>
      <c r="AD6" s="762"/>
      <c r="AE6" s="762"/>
      <c r="AF6" s="762"/>
      <c r="AG6" s="762"/>
      <c r="AH6" s="762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</row>
    <row r="7" spans="1:86" ht="12" customHeight="1">
      <c r="A7" s="3" t="s">
        <v>246</v>
      </c>
      <c r="G7" s="4" t="s">
        <v>247</v>
      </c>
      <c r="V7" s="202"/>
      <c r="AC7" s="202"/>
    </row>
    <row r="8" spans="1:86" ht="12" customHeight="1">
      <c r="A8" s="3" t="s">
        <v>248</v>
      </c>
      <c r="F8" s="7">
        <v>1</v>
      </c>
      <c r="G8" s="4" t="s">
        <v>249</v>
      </c>
      <c r="Q8" s="120"/>
      <c r="R8" s="120"/>
      <c r="S8" s="120"/>
      <c r="T8" s="120"/>
      <c r="V8" s="203">
        <v>1</v>
      </c>
      <c r="W8" s="755"/>
      <c r="X8" s="756"/>
      <c r="Y8" s="756"/>
      <c r="Z8" s="756"/>
      <c r="AA8" s="756"/>
      <c r="AB8" s="760"/>
      <c r="AC8" s="204"/>
    </row>
    <row r="9" spans="1:86" ht="12" customHeight="1">
      <c r="A9" s="3" t="s">
        <v>250</v>
      </c>
      <c r="F9" s="7">
        <v>2</v>
      </c>
      <c r="G9" s="4" t="s">
        <v>251</v>
      </c>
      <c r="P9" s="203">
        <v>2</v>
      </c>
      <c r="Q9" s="755"/>
      <c r="R9" s="756"/>
      <c r="S9" s="756"/>
      <c r="T9" s="756"/>
      <c r="U9" s="760"/>
      <c r="V9" s="204"/>
      <c r="AC9" s="204"/>
    </row>
    <row r="10" spans="1:86" ht="12" customHeight="1">
      <c r="A10" s="3" t="s">
        <v>252</v>
      </c>
      <c r="F10" s="7">
        <v>3</v>
      </c>
      <c r="G10" s="4" t="s">
        <v>253</v>
      </c>
      <c r="P10" s="120"/>
      <c r="Q10" s="120"/>
      <c r="R10" s="120"/>
      <c r="S10" s="120"/>
      <c r="T10" s="120"/>
      <c r="V10" s="203">
        <v>3</v>
      </c>
      <c r="W10" s="755">
        <f>ROUND(Q9*0.075,0)</f>
        <v>0</v>
      </c>
      <c r="X10" s="756"/>
      <c r="Y10" s="756"/>
      <c r="Z10" s="756"/>
      <c r="AA10" s="756"/>
      <c r="AB10" s="760"/>
      <c r="AC10" s="204"/>
    </row>
    <row r="11" spans="1:86" ht="12" customHeight="1">
      <c r="A11" s="6"/>
      <c r="B11" s="6"/>
      <c r="C11" s="6"/>
      <c r="D11" s="6"/>
      <c r="E11" s="6"/>
      <c r="F11" s="205">
        <v>4</v>
      </c>
      <c r="G11" s="6" t="s">
        <v>254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206"/>
      <c r="W11" s="6"/>
      <c r="X11" s="6"/>
      <c r="Y11" s="6"/>
      <c r="Z11" s="6"/>
      <c r="AA11" s="6"/>
      <c r="AB11" s="6"/>
      <c r="AC11" s="203">
        <v>4</v>
      </c>
      <c r="AD11" s="755">
        <f>IF(W8&gt;W10,W8-W10,0)</f>
        <v>0</v>
      </c>
      <c r="AE11" s="756"/>
      <c r="AF11" s="756"/>
      <c r="AG11" s="756"/>
      <c r="AH11" s="756"/>
    </row>
    <row r="12" spans="1:86" ht="12" customHeight="1">
      <c r="A12" s="3" t="s">
        <v>255</v>
      </c>
      <c r="F12" s="7">
        <v>5</v>
      </c>
      <c r="G12" s="4" t="s">
        <v>256</v>
      </c>
      <c r="N12" s="120"/>
      <c r="O12" s="120"/>
      <c r="P12" s="120"/>
      <c r="Q12" s="120"/>
      <c r="R12" s="120"/>
      <c r="S12" s="120"/>
      <c r="T12" s="120"/>
      <c r="V12" s="203">
        <v>5</v>
      </c>
      <c r="W12" s="757"/>
      <c r="X12" s="758"/>
      <c r="Y12" s="758"/>
      <c r="Z12" s="758"/>
      <c r="AA12" s="758"/>
      <c r="AB12" s="759"/>
      <c r="AC12" s="204"/>
    </row>
    <row r="13" spans="1:86" ht="12" customHeight="1">
      <c r="A13" s="3" t="s">
        <v>257</v>
      </c>
      <c r="F13" s="7">
        <v>6</v>
      </c>
      <c r="G13" s="4" t="s">
        <v>258</v>
      </c>
      <c r="O13" s="120"/>
      <c r="P13" s="120"/>
      <c r="Q13" s="120"/>
      <c r="R13" s="120"/>
      <c r="S13" s="120"/>
      <c r="T13" s="120"/>
      <c r="V13" s="207">
        <v>6</v>
      </c>
      <c r="W13" s="757"/>
      <c r="X13" s="758"/>
      <c r="Y13" s="758"/>
      <c r="Z13" s="758"/>
      <c r="AA13" s="758"/>
      <c r="AB13" s="759"/>
      <c r="AC13" s="204"/>
    </row>
    <row r="14" spans="1:86" ht="12" customHeight="1">
      <c r="F14" s="7">
        <v>7</v>
      </c>
      <c r="G14" s="4" t="s">
        <v>259</v>
      </c>
      <c r="M14" s="120"/>
      <c r="N14" s="120"/>
      <c r="O14" s="120"/>
      <c r="P14" s="120"/>
      <c r="Q14" s="120"/>
      <c r="R14" s="120"/>
      <c r="S14" s="120"/>
      <c r="T14" s="120"/>
      <c r="V14" s="207">
        <v>7</v>
      </c>
      <c r="W14" s="757"/>
      <c r="X14" s="758"/>
      <c r="Y14" s="758"/>
      <c r="Z14" s="758"/>
      <c r="AA14" s="758"/>
      <c r="AB14" s="759"/>
      <c r="AC14" s="204"/>
    </row>
    <row r="15" spans="1:86" ht="12" customHeight="1">
      <c r="F15" s="7">
        <v>8</v>
      </c>
      <c r="G15" s="4" t="s">
        <v>260</v>
      </c>
      <c r="O15" s="120"/>
      <c r="P15" s="120"/>
      <c r="Q15" s="120"/>
      <c r="R15" s="120"/>
      <c r="S15" s="120"/>
      <c r="T15" s="120"/>
      <c r="V15" s="204"/>
      <c r="AB15" s="208"/>
      <c r="AC15" s="209"/>
    </row>
    <row r="16" spans="1:86" ht="12" customHeight="1">
      <c r="F16" s="7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V16" s="203">
        <v>8</v>
      </c>
      <c r="W16" s="755"/>
      <c r="X16" s="756"/>
      <c r="Y16" s="756"/>
      <c r="Z16" s="756"/>
      <c r="AA16" s="756"/>
      <c r="AB16" s="760"/>
      <c r="AC16" s="204"/>
    </row>
    <row r="17" spans="1:34" ht="12" customHeight="1">
      <c r="A17" s="6"/>
      <c r="B17" s="6"/>
      <c r="C17" s="6"/>
      <c r="D17" s="6"/>
      <c r="E17" s="6"/>
      <c r="F17" s="205">
        <v>9</v>
      </c>
      <c r="G17" s="6" t="s">
        <v>261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206"/>
      <c r="W17" s="6"/>
      <c r="X17" s="6"/>
      <c r="Y17" s="6"/>
      <c r="Z17" s="6"/>
      <c r="AA17" s="6"/>
      <c r="AB17" s="6"/>
      <c r="AC17" s="203">
        <v>9</v>
      </c>
      <c r="AD17" s="755">
        <f>SUM(W12:AB16)</f>
        <v>0</v>
      </c>
      <c r="AE17" s="756"/>
      <c r="AF17" s="756"/>
      <c r="AG17" s="756"/>
      <c r="AH17" s="756"/>
    </row>
    <row r="18" spans="1:34" ht="12" customHeight="1">
      <c r="A18" s="3" t="s">
        <v>262</v>
      </c>
      <c r="F18" s="7">
        <v>10</v>
      </c>
      <c r="G18" s="4" t="s">
        <v>263</v>
      </c>
      <c r="V18" s="203">
        <v>10</v>
      </c>
      <c r="W18" s="757"/>
      <c r="X18" s="758"/>
      <c r="Y18" s="758"/>
      <c r="Z18" s="758"/>
      <c r="AA18" s="758"/>
      <c r="AB18" s="759"/>
      <c r="AC18" s="204"/>
    </row>
    <row r="19" spans="1:34" ht="12" customHeight="1">
      <c r="A19" s="3" t="s">
        <v>264</v>
      </c>
      <c r="F19" s="7">
        <v>11</v>
      </c>
      <c r="G19" s="4" t="s">
        <v>265</v>
      </c>
      <c r="V19" s="204"/>
      <c r="AC19" s="204"/>
    </row>
    <row r="20" spans="1:34" ht="12" customHeight="1">
      <c r="A20" s="3"/>
      <c r="F20" s="7"/>
      <c r="G20" s="4" t="s">
        <v>266</v>
      </c>
      <c r="V20" s="204"/>
      <c r="AC20" s="204"/>
    </row>
    <row r="21" spans="1:34" ht="12" customHeight="1">
      <c r="A21" s="3" t="s">
        <v>267</v>
      </c>
      <c r="F21" s="7"/>
      <c r="G21" s="4" t="s">
        <v>268</v>
      </c>
      <c r="V21" s="204"/>
      <c r="AC21" s="204"/>
    </row>
    <row r="22" spans="1:34" ht="12" customHeight="1">
      <c r="A22" s="3" t="s">
        <v>269</v>
      </c>
      <c r="F22" s="7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V22" s="204"/>
      <c r="AC22" s="204"/>
    </row>
    <row r="23" spans="1:34" ht="12" customHeight="1">
      <c r="F23" s="7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V23" s="203">
        <v>11</v>
      </c>
      <c r="W23" s="755"/>
      <c r="X23" s="756"/>
      <c r="Y23" s="756"/>
      <c r="Z23" s="756"/>
      <c r="AA23" s="756"/>
      <c r="AB23" s="760"/>
      <c r="AC23" s="204"/>
    </row>
    <row r="24" spans="1:34" ht="12" customHeight="1">
      <c r="A24" s="3" t="s">
        <v>270</v>
      </c>
      <c r="F24" s="7">
        <v>12</v>
      </c>
      <c r="G24" s="4" t="s">
        <v>271</v>
      </c>
      <c r="V24" s="204"/>
      <c r="AC24" s="204"/>
    </row>
    <row r="25" spans="1:34" ht="12" customHeight="1">
      <c r="A25" s="4" t="s">
        <v>272</v>
      </c>
      <c r="F25" s="7"/>
      <c r="G25" s="4" t="s">
        <v>273</v>
      </c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V25" s="203">
        <v>12</v>
      </c>
      <c r="W25" s="755"/>
      <c r="X25" s="756"/>
      <c r="Y25" s="756"/>
      <c r="Z25" s="756"/>
      <c r="AA25" s="756"/>
      <c r="AB25" s="760"/>
      <c r="AC25" s="204"/>
    </row>
    <row r="26" spans="1:34" ht="12" customHeight="1">
      <c r="A26" s="4" t="s">
        <v>274</v>
      </c>
      <c r="F26" s="7">
        <v>13</v>
      </c>
      <c r="G26" s="4" t="s">
        <v>275</v>
      </c>
      <c r="V26" s="204"/>
      <c r="AC26" s="204"/>
    </row>
    <row r="27" spans="1:34" ht="12" customHeight="1">
      <c r="A27" s="4" t="s">
        <v>276</v>
      </c>
      <c r="G27" s="4" t="s">
        <v>269</v>
      </c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V27" s="203">
        <v>13</v>
      </c>
      <c r="W27" s="755"/>
      <c r="X27" s="756"/>
      <c r="Y27" s="756"/>
      <c r="Z27" s="756"/>
      <c r="AA27" s="756"/>
      <c r="AB27" s="760"/>
      <c r="AC27" s="204"/>
    </row>
    <row r="28" spans="1:34" ht="12" customHeight="1">
      <c r="A28" s="6" t="s">
        <v>277</v>
      </c>
      <c r="B28" s="6"/>
      <c r="C28" s="6"/>
      <c r="D28" s="6"/>
      <c r="E28" s="6"/>
      <c r="F28" s="205">
        <v>14</v>
      </c>
      <c r="G28" s="6" t="s">
        <v>278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205"/>
      <c r="W28" s="6"/>
      <c r="X28" s="6"/>
      <c r="Y28" s="6"/>
      <c r="Z28" s="6"/>
      <c r="AA28" s="6"/>
      <c r="AB28" s="6"/>
      <c r="AC28" s="203">
        <v>14</v>
      </c>
      <c r="AD28" s="755">
        <f>SUM(W18:AB27)</f>
        <v>0</v>
      </c>
      <c r="AE28" s="756"/>
      <c r="AF28" s="756"/>
      <c r="AG28" s="756"/>
      <c r="AH28" s="756"/>
    </row>
    <row r="29" spans="1:34" ht="12" customHeight="1">
      <c r="A29" s="3" t="s">
        <v>279</v>
      </c>
      <c r="F29" s="7">
        <v>15</v>
      </c>
      <c r="G29" s="4" t="s">
        <v>280</v>
      </c>
      <c r="V29" s="204"/>
      <c r="AC29" s="204"/>
    </row>
    <row r="30" spans="1:34" ht="12" customHeight="1">
      <c r="A30" s="3" t="s">
        <v>281</v>
      </c>
      <c r="F30" s="7"/>
      <c r="G30" s="4" t="s">
        <v>282</v>
      </c>
      <c r="L30" s="120"/>
      <c r="M30" s="120"/>
      <c r="N30" s="120"/>
      <c r="O30" s="120"/>
      <c r="P30" s="120"/>
      <c r="Q30" s="120"/>
      <c r="R30" s="120"/>
      <c r="S30" s="120"/>
      <c r="T30" s="120"/>
      <c r="V30" s="203">
        <v>15</v>
      </c>
      <c r="W30" s="755"/>
      <c r="X30" s="756"/>
      <c r="Y30" s="756"/>
      <c r="Z30" s="756"/>
      <c r="AA30" s="756"/>
      <c r="AB30" s="760"/>
      <c r="AC30" s="204"/>
    </row>
    <row r="31" spans="1:34" ht="12" customHeight="1">
      <c r="A31" s="4" t="s">
        <v>283</v>
      </c>
      <c r="F31" s="7">
        <v>16</v>
      </c>
      <c r="G31" s="4" t="s">
        <v>284</v>
      </c>
      <c r="V31" s="204"/>
      <c r="AC31" s="204"/>
    </row>
    <row r="32" spans="1:34" ht="12" customHeight="1">
      <c r="A32" s="4" t="s">
        <v>285</v>
      </c>
      <c r="F32" s="7"/>
      <c r="G32" s="4" t="s">
        <v>286</v>
      </c>
      <c r="T32" s="120"/>
      <c r="V32" s="203">
        <v>16</v>
      </c>
      <c r="W32" s="755"/>
      <c r="X32" s="756"/>
      <c r="Y32" s="756"/>
      <c r="Z32" s="756"/>
      <c r="AA32" s="756"/>
      <c r="AB32" s="760"/>
      <c r="AC32" s="204"/>
    </row>
    <row r="33" spans="1:34" ht="12" customHeight="1">
      <c r="A33" s="4" t="s">
        <v>287</v>
      </c>
      <c r="F33" s="7">
        <v>17</v>
      </c>
      <c r="G33" s="4" t="s">
        <v>288</v>
      </c>
      <c r="M33" s="120"/>
      <c r="N33" s="120"/>
      <c r="O33" s="120"/>
      <c r="P33" s="120"/>
      <c r="Q33" s="120"/>
      <c r="R33" s="120"/>
      <c r="S33" s="120"/>
      <c r="T33" s="120"/>
      <c r="V33" s="203">
        <v>17</v>
      </c>
      <c r="W33" s="757"/>
      <c r="X33" s="758"/>
      <c r="Y33" s="758"/>
      <c r="Z33" s="758"/>
      <c r="AA33" s="758"/>
      <c r="AB33" s="759"/>
      <c r="AC33" s="204"/>
    </row>
    <row r="34" spans="1:34" ht="12" customHeight="1">
      <c r="A34" s="6" t="s">
        <v>289</v>
      </c>
      <c r="B34" s="6"/>
      <c r="C34" s="6"/>
      <c r="D34" s="6"/>
      <c r="E34" s="6"/>
      <c r="F34" s="205">
        <v>18</v>
      </c>
      <c r="G34" s="6" t="s">
        <v>290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206"/>
      <c r="W34" s="6"/>
      <c r="X34" s="6"/>
      <c r="Y34" s="6"/>
      <c r="Z34" s="6"/>
      <c r="AA34" s="6"/>
      <c r="AB34" s="6"/>
      <c r="AC34" s="203">
        <v>18</v>
      </c>
      <c r="AD34" s="755">
        <f>SUM(W30:AB33)</f>
        <v>0</v>
      </c>
      <c r="AE34" s="756"/>
      <c r="AF34" s="756"/>
      <c r="AG34" s="756"/>
      <c r="AH34" s="756"/>
    </row>
    <row r="35" spans="1:34" ht="12" customHeight="1">
      <c r="A35" s="3" t="s">
        <v>291</v>
      </c>
      <c r="F35" s="7"/>
      <c r="V35" s="7"/>
      <c r="AC35" s="204"/>
    </row>
    <row r="36" spans="1:34" ht="12" customHeight="1">
      <c r="A36" s="8" t="s">
        <v>292</v>
      </c>
      <c r="B36" s="6"/>
      <c r="C36" s="6"/>
      <c r="D36" s="6"/>
      <c r="E36" s="6"/>
      <c r="F36" s="205">
        <v>19</v>
      </c>
      <c r="G36" s="6" t="s">
        <v>293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205"/>
      <c r="W36" s="6"/>
      <c r="X36" s="6"/>
      <c r="Y36" s="6"/>
      <c r="Z36" s="6"/>
      <c r="AA36" s="6"/>
      <c r="AB36" s="6"/>
      <c r="AC36" s="203">
        <v>19</v>
      </c>
      <c r="AD36" s="755"/>
      <c r="AE36" s="756"/>
      <c r="AF36" s="756"/>
      <c r="AG36" s="756"/>
      <c r="AH36" s="756"/>
    </row>
    <row r="37" spans="1:34" ht="12" customHeight="1">
      <c r="A37" s="3" t="s">
        <v>294</v>
      </c>
      <c r="F37" s="7">
        <v>20</v>
      </c>
      <c r="G37" s="4" t="s">
        <v>295</v>
      </c>
      <c r="V37" s="204"/>
      <c r="AC37" s="211"/>
    </row>
    <row r="38" spans="1:34" ht="12" customHeight="1">
      <c r="A38" s="3" t="s">
        <v>296</v>
      </c>
      <c r="F38" s="7"/>
      <c r="G38" s="4" t="s">
        <v>297</v>
      </c>
      <c r="V38" s="204"/>
      <c r="AC38" s="204"/>
    </row>
    <row r="39" spans="1:34" ht="12" customHeight="1">
      <c r="A39" s="3" t="s">
        <v>298</v>
      </c>
      <c r="G39" s="4" t="s">
        <v>299</v>
      </c>
      <c r="Q39" s="210"/>
      <c r="R39" s="210"/>
      <c r="S39" s="210"/>
      <c r="T39" s="210"/>
      <c r="V39" s="204"/>
      <c r="AC39" s="204"/>
    </row>
    <row r="40" spans="1:34" ht="12" customHeight="1">
      <c r="A40" s="3" t="s">
        <v>300</v>
      </c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V40" s="203">
        <v>20</v>
      </c>
      <c r="W40" s="755"/>
      <c r="X40" s="756"/>
      <c r="Y40" s="756"/>
      <c r="Z40" s="756"/>
      <c r="AA40" s="756"/>
      <c r="AB40" s="760"/>
      <c r="AC40" s="204"/>
    </row>
    <row r="41" spans="1:34" ht="12" customHeight="1">
      <c r="A41" s="3" t="s">
        <v>301</v>
      </c>
      <c r="F41" s="7">
        <v>21</v>
      </c>
      <c r="G41" s="4" t="s">
        <v>302</v>
      </c>
      <c r="L41" s="120"/>
      <c r="M41" s="120"/>
      <c r="N41" s="120"/>
      <c r="O41" s="120"/>
      <c r="P41" s="120"/>
      <c r="Q41" s="120"/>
      <c r="R41" s="120"/>
      <c r="S41" s="120"/>
      <c r="T41" s="120"/>
      <c r="V41" s="207">
        <v>21</v>
      </c>
      <c r="W41" s="212"/>
      <c r="X41" s="212"/>
      <c r="Y41" s="212"/>
      <c r="Z41" s="212"/>
      <c r="AA41" s="212"/>
      <c r="AB41" s="213"/>
      <c r="AC41" s="204"/>
    </row>
    <row r="42" spans="1:34" ht="12" customHeight="1">
      <c r="F42" s="7">
        <v>22</v>
      </c>
      <c r="G42" s="4" t="s">
        <v>303</v>
      </c>
      <c r="V42" s="204"/>
      <c r="AC42" s="204"/>
    </row>
    <row r="43" spans="1:34" ht="12" customHeight="1">
      <c r="F43" s="7"/>
      <c r="G43" s="4" t="s">
        <v>304</v>
      </c>
      <c r="L43" s="210"/>
      <c r="M43" s="210"/>
      <c r="N43" s="210"/>
      <c r="O43" s="210"/>
      <c r="P43" s="210"/>
      <c r="Q43" s="210"/>
      <c r="R43" s="210"/>
      <c r="S43" s="210"/>
      <c r="T43" s="210"/>
      <c r="V43" s="204"/>
      <c r="AC43" s="204"/>
    </row>
    <row r="44" spans="1:34" ht="12" customHeight="1">
      <c r="A44" s="4" t="s">
        <v>267</v>
      </c>
      <c r="F44" s="7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V44" s="203">
        <v>22</v>
      </c>
      <c r="W44" s="755"/>
      <c r="X44" s="756"/>
      <c r="Y44" s="756"/>
      <c r="Z44" s="756"/>
      <c r="AA44" s="756"/>
      <c r="AB44" s="760"/>
      <c r="AC44" s="204"/>
    </row>
    <row r="45" spans="1:34" ht="12" customHeight="1">
      <c r="A45" s="4" t="s">
        <v>305</v>
      </c>
      <c r="F45" s="7">
        <v>23</v>
      </c>
      <c r="G45" s="4" t="s">
        <v>306</v>
      </c>
      <c r="M45" s="120"/>
      <c r="N45" s="120"/>
      <c r="O45" s="120"/>
      <c r="P45" s="120"/>
      <c r="Q45" s="120"/>
      <c r="R45" s="120"/>
      <c r="S45" s="120"/>
      <c r="T45" s="120"/>
      <c r="V45" s="207">
        <v>23</v>
      </c>
      <c r="W45" s="757">
        <f>SUM(W40:AB44)</f>
        <v>0</v>
      </c>
      <c r="X45" s="758"/>
      <c r="Y45" s="758"/>
      <c r="Z45" s="758"/>
      <c r="AA45" s="758"/>
      <c r="AB45" s="759"/>
      <c r="AC45" s="204"/>
    </row>
    <row r="46" spans="1:34" ht="12" customHeight="1">
      <c r="A46" s="4" t="s">
        <v>307</v>
      </c>
      <c r="F46" s="7">
        <v>24</v>
      </c>
      <c r="G46" s="4" t="s">
        <v>251</v>
      </c>
      <c r="P46" s="203">
        <v>24</v>
      </c>
      <c r="Q46" s="755"/>
      <c r="R46" s="756"/>
      <c r="S46" s="756"/>
      <c r="T46" s="756"/>
      <c r="U46" s="760"/>
      <c r="V46" s="204"/>
      <c r="AC46" s="204"/>
    </row>
    <row r="47" spans="1:34" ht="12" customHeight="1">
      <c r="A47" s="4" t="s">
        <v>308</v>
      </c>
      <c r="F47" s="7">
        <v>25</v>
      </c>
      <c r="G47" s="4" t="s">
        <v>309</v>
      </c>
      <c r="O47" s="120"/>
      <c r="P47" s="120"/>
      <c r="Q47" s="120"/>
      <c r="R47" s="120"/>
      <c r="S47" s="120"/>
      <c r="T47" s="120"/>
      <c r="V47" s="203">
        <v>25</v>
      </c>
      <c r="W47" s="755">
        <f>ROUND(Q46*0.02,0)</f>
        <v>0</v>
      </c>
      <c r="X47" s="756"/>
      <c r="Y47" s="756"/>
      <c r="Z47" s="756"/>
      <c r="AA47" s="756"/>
      <c r="AB47" s="760"/>
      <c r="AC47" s="204"/>
    </row>
    <row r="48" spans="1:34" ht="12" customHeight="1">
      <c r="A48" s="6"/>
      <c r="B48" s="6"/>
      <c r="C48" s="6"/>
      <c r="D48" s="6"/>
      <c r="E48" s="6"/>
      <c r="F48" s="205">
        <v>26</v>
      </c>
      <c r="G48" s="6" t="s">
        <v>310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203">
        <v>26</v>
      </c>
      <c r="AD48" s="755">
        <f>IF(W45&gt;W47,W45-W47,0)</f>
        <v>0</v>
      </c>
      <c r="AE48" s="756"/>
      <c r="AF48" s="756"/>
      <c r="AG48" s="756"/>
      <c r="AH48" s="756"/>
    </row>
    <row r="49" spans="1:86" ht="12" customHeight="1">
      <c r="A49" s="3" t="s">
        <v>298</v>
      </c>
      <c r="F49" s="7">
        <v>27</v>
      </c>
      <c r="G49" s="4" t="s">
        <v>311</v>
      </c>
      <c r="S49" s="210"/>
      <c r="T49" s="210"/>
      <c r="U49" s="210"/>
      <c r="V49" s="210"/>
      <c r="W49" s="210"/>
      <c r="X49" s="210"/>
      <c r="Y49" s="210"/>
      <c r="Z49" s="210"/>
      <c r="AA49" s="210"/>
      <c r="AC49" s="204"/>
    </row>
    <row r="50" spans="1:86" ht="12" customHeight="1">
      <c r="A50" s="3" t="s">
        <v>300</v>
      </c>
      <c r="F50" s="7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C50" s="204"/>
    </row>
    <row r="51" spans="1:86" ht="12" customHeight="1">
      <c r="A51" s="8" t="s">
        <v>301</v>
      </c>
      <c r="B51" s="6"/>
      <c r="C51" s="6"/>
      <c r="D51" s="6"/>
      <c r="E51" s="6"/>
      <c r="F51" s="205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203">
        <v>27</v>
      </c>
      <c r="AD51" s="755"/>
      <c r="AE51" s="756"/>
      <c r="AF51" s="756"/>
      <c r="AG51" s="756"/>
      <c r="AH51" s="756"/>
    </row>
    <row r="52" spans="1:86" ht="12" customHeight="1">
      <c r="A52" s="3" t="s">
        <v>312</v>
      </c>
      <c r="F52" s="7"/>
      <c r="G52" s="4" t="s">
        <v>313</v>
      </c>
      <c r="AC52" s="211"/>
      <c r="AD52" s="214"/>
      <c r="AE52" s="214"/>
      <c r="AF52" s="214"/>
      <c r="AG52" s="214"/>
      <c r="AH52" s="214"/>
    </row>
    <row r="53" spans="1:86" ht="12" customHeight="1">
      <c r="A53" s="3" t="s">
        <v>314</v>
      </c>
      <c r="F53" s="7">
        <v>28</v>
      </c>
      <c r="G53" s="3" t="s">
        <v>315</v>
      </c>
      <c r="I53" s="76"/>
      <c r="J53" s="4" t="s">
        <v>316</v>
      </c>
      <c r="AC53" s="211"/>
    </row>
    <row r="54" spans="1:86" ht="12" customHeight="1">
      <c r="A54" s="3" t="s">
        <v>301</v>
      </c>
      <c r="F54" s="7"/>
      <c r="J54" s="4" t="s">
        <v>317</v>
      </c>
      <c r="AC54" s="203">
        <v>28</v>
      </c>
      <c r="AD54" s="755"/>
      <c r="AE54" s="756"/>
      <c r="AF54" s="756"/>
      <c r="AG54" s="756"/>
      <c r="AH54" s="756"/>
    </row>
    <row r="55" spans="1:86" ht="12" customHeight="1">
      <c r="F55" s="7"/>
      <c r="G55" s="7" t="s">
        <v>318</v>
      </c>
      <c r="I55" s="76"/>
      <c r="J55" s="4" t="s">
        <v>319</v>
      </c>
      <c r="AC55" s="204"/>
      <c r="AD55" s="215"/>
      <c r="AE55" s="215"/>
      <c r="AF55" s="215"/>
      <c r="AG55" s="215"/>
      <c r="AH55" s="215"/>
    </row>
    <row r="56" spans="1:86" ht="12" customHeight="1">
      <c r="A56" s="6"/>
      <c r="B56" s="6"/>
      <c r="C56" s="6"/>
      <c r="D56" s="6"/>
      <c r="E56" s="6"/>
      <c r="F56" s="205"/>
      <c r="G56" s="205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216"/>
      <c r="AD56" s="217"/>
      <c r="AE56" s="217"/>
      <c r="AF56" s="217"/>
      <c r="AG56" s="217"/>
      <c r="AH56" s="217"/>
    </row>
    <row r="57" spans="1:86" ht="12" customHeight="1">
      <c r="A57" s="4" t="s">
        <v>320</v>
      </c>
      <c r="F57" s="7"/>
      <c r="AH57" s="168" t="s">
        <v>749</v>
      </c>
    </row>
    <row r="58" spans="1:86" ht="12" customHeight="1">
      <c r="F58" s="7"/>
      <c r="AH58" s="168"/>
    </row>
    <row r="59" spans="1:86" ht="12" customHeight="1">
      <c r="A59" s="8" t="s">
        <v>752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218" t="s">
        <v>321</v>
      </c>
    </row>
    <row r="60" spans="1:86">
      <c r="A60" s="4" t="s">
        <v>322</v>
      </c>
      <c r="Z60" s="208"/>
      <c r="AA60" s="747" t="s">
        <v>95</v>
      </c>
      <c r="AB60" s="747"/>
      <c r="AC60" s="747"/>
      <c r="AD60" s="747"/>
      <c r="AE60" s="747"/>
      <c r="AF60" s="747"/>
      <c r="AG60" s="747"/>
      <c r="AH60" s="747"/>
      <c r="AI60" s="3"/>
      <c r="AJ60" s="3"/>
      <c r="AK60" s="3"/>
      <c r="AL60" s="3"/>
      <c r="AM60" s="3"/>
      <c r="AN60" s="3"/>
      <c r="AO60" s="3"/>
    </row>
    <row r="61" spans="1:86" s="201" customFormat="1" ht="12.75">
      <c r="A61" s="743"/>
      <c r="B61" s="743"/>
      <c r="C61" s="743"/>
      <c r="D61" s="743"/>
      <c r="E61" s="743"/>
      <c r="F61" s="743"/>
      <c r="G61" s="743"/>
      <c r="H61" s="743"/>
      <c r="I61" s="743"/>
      <c r="J61" s="743"/>
      <c r="K61" s="743"/>
      <c r="L61" s="743"/>
      <c r="M61" s="743"/>
      <c r="N61" s="743"/>
      <c r="O61" s="743"/>
      <c r="P61" s="743"/>
      <c r="Q61" s="743"/>
      <c r="R61" s="743"/>
      <c r="S61" s="743"/>
      <c r="T61" s="743"/>
      <c r="U61" s="743"/>
      <c r="V61" s="743"/>
      <c r="W61" s="743"/>
      <c r="X61" s="743"/>
      <c r="Y61" s="743"/>
      <c r="Z61" s="744"/>
      <c r="AA61" s="761"/>
      <c r="AB61" s="762"/>
      <c r="AC61" s="762"/>
      <c r="AD61" s="762"/>
      <c r="AE61" s="762"/>
      <c r="AF61" s="762"/>
      <c r="AG61" s="762"/>
      <c r="AH61" s="762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00"/>
      <c r="BZ61" s="200"/>
      <c r="CA61" s="200"/>
      <c r="CB61" s="200"/>
      <c r="CC61" s="200"/>
      <c r="CD61" s="200"/>
      <c r="CE61" s="200"/>
      <c r="CF61" s="200"/>
      <c r="CG61" s="200"/>
      <c r="CH61" s="200"/>
    </row>
    <row r="62" spans="1:86" ht="6" customHeight="1"/>
    <row r="63" spans="1:86" ht="12" customHeight="1">
      <c r="A63" s="765" t="s">
        <v>323</v>
      </c>
      <c r="B63" s="765"/>
      <c r="C63" s="765"/>
      <c r="D63" s="765"/>
      <c r="E63" s="765"/>
      <c r="F63" s="765"/>
      <c r="G63" s="765"/>
      <c r="H63" s="765"/>
      <c r="I63" s="765"/>
      <c r="J63" s="765"/>
      <c r="K63" s="765"/>
      <c r="L63" s="765"/>
      <c r="M63" s="765"/>
      <c r="N63" s="765"/>
      <c r="O63" s="765"/>
      <c r="P63" s="765"/>
      <c r="Q63" s="765"/>
      <c r="R63" s="765"/>
      <c r="S63" s="765"/>
      <c r="T63" s="765"/>
      <c r="U63" s="765"/>
      <c r="V63" s="765"/>
      <c r="W63" s="765"/>
      <c r="X63" s="765"/>
      <c r="Y63" s="765"/>
      <c r="Z63" s="765"/>
      <c r="AA63" s="765"/>
      <c r="AB63" s="765"/>
      <c r="AC63" s="765"/>
      <c r="AD63" s="765"/>
      <c r="AE63" s="765"/>
      <c r="AF63" s="765"/>
      <c r="AG63" s="765"/>
      <c r="AH63" s="765"/>
    </row>
    <row r="64" spans="1:86" ht="6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</row>
    <row r="65" spans="1:34" ht="12" customHeight="1">
      <c r="A65" s="3" t="s">
        <v>218</v>
      </c>
      <c r="F65" s="212" t="s">
        <v>324</v>
      </c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2"/>
      <c r="X65" s="212"/>
      <c r="Y65" s="212"/>
      <c r="Z65" s="212"/>
      <c r="AA65" s="212"/>
      <c r="AB65" s="212"/>
      <c r="AC65" s="219"/>
    </row>
    <row r="66" spans="1:34" ht="12" customHeight="1">
      <c r="A66" s="3" t="s">
        <v>262</v>
      </c>
      <c r="F66" s="7">
        <v>1</v>
      </c>
      <c r="G66" s="4" t="s">
        <v>325</v>
      </c>
      <c r="AC66" s="769">
        <v>1</v>
      </c>
      <c r="AD66" s="770" t="s">
        <v>326</v>
      </c>
      <c r="AE66" s="771"/>
      <c r="AF66" s="771"/>
      <c r="AG66" s="771"/>
      <c r="AH66" s="771"/>
    </row>
    <row r="67" spans="1:34" ht="12" customHeight="1">
      <c r="A67" s="4" t="s">
        <v>327</v>
      </c>
      <c r="F67" s="7"/>
      <c r="G67" s="4" t="s">
        <v>328</v>
      </c>
      <c r="AC67" s="769"/>
    </row>
    <row r="68" spans="1:34" ht="12" customHeight="1">
      <c r="A68" s="4" t="s">
        <v>329</v>
      </c>
      <c r="F68" s="7"/>
      <c r="G68" s="4" t="s">
        <v>330</v>
      </c>
      <c r="AC68" s="769"/>
    </row>
    <row r="69" spans="1:34" ht="12" customHeight="1">
      <c r="A69" s="4" t="s">
        <v>331</v>
      </c>
      <c r="F69" s="7"/>
      <c r="AC69" s="769"/>
    </row>
    <row r="70" spans="1:34" ht="12" customHeight="1">
      <c r="A70" s="4" t="s">
        <v>332</v>
      </c>
      <c r="F70" s="7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C70" s="769"/>
      <c r="AD70" s="221"/>
      <c r="AE70" s="212"/>
      <c r="AF70" s="212"/>
      <c r="AG70" s="212"/>
      <c r="AH70" s="212"/>
    </row>
    <row r="71" spans="1:34" ht="12" customHeight="1">
      <c r="A71" s="4" t="s">
        <v>333</v>
      </c>
      <c r="F71" s="7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C71" s="769"/>
      <c r="AD71" s="221"/>
      <c r="AE71" s="212"/>
      <c r="AF71" s="212"/>
      <c r="AG71" s="212"/>
      <c r="AH71" s="212"/>
    </row>
    <row r="72" spans="1:34" ht="12" customHeight="1">
      <c r="F72" s="7"/>
      <c r="G72" s="220"/>
      <c r="H72" s="220"/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C72" s="769"/>
      <c r="AD72" s="221"/>
      <c r="AE72" s="212"/>
      <c r="AF72" s="212"/>
      <c r="AG72" s="212"/>
      <c r="AH72" s="212"/>
    </row>
    <row r="73" spans="1:34" ht="12" customHeight="1">
      <c r="A73" s="4" t="s">
        <v>334</v>
      </c>
      <c r="F73" s="7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C73" s="769"/>
      <c r="AD73" s="221"/>
      <c r="AE73" s="212"/>
      <c r="AF73" s="212"/>
      <c r="AG73" s="212"/>
      <c r="AH73" s="212"/>
    </row>
    <row r="74" spans="1:34" ht="12" customHeight="1">
      <c r="A74" s="4" t="s">
        <v>335</v>
      </c>
      <c r="F74" s="7"/>
      <c r="G74" s="220"/>
      <c r="H74" s="220"/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C74" s="769"/>
      <c r="AD74" s="221"/>
      <c r="AE74" s="212"/>
      <c r="AF74" s="212"/>
      <c r="AG74" s="212"/>
      <c r="AH74" s="212"/>
    </row>
    <row r="75" spans="1:34" ht="12" customHeight="1">
      <c r="A75" s="4" t="s">
        <v>336</v>
      </c>
      <c r="F75" s="7"/>
      <c r="G75" s="220"/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C75" s="769"/>
      <c r="AD75" s="221"/>
      <c r="AE75" s="212"/>
      <c r="AF75" s="212"/>
      <c r="AG75" s="212"/>
      <c r="AH75" s="212"/>
    </row>
    <row r="76" spans="1:34" ht="12" customHeight="1">
      <c r="A76" s="4" t="s">
        <v>337</v>
      </c>
      <c r="F76" s="7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C76" s="769"/>
      <c r="AD76" s="221"/>
      <c r="AE76" s="212"/>
      <c r="AF76" s="212"/>
      <c r="AG76" s="212"/>
      <c r="AH76" s="212"/>
    </row>
    <row r="77" spans="1:34" ht="12" customHeight="1">
      <c r="A77" s="4" t="s">
        <v>338</v>
      </c>
      <c r="F77" s="7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C77" s="769"/>
      <c r="AD77" s="221"/>
      <c r="AE77" s="212"/>
      <c r="AF77" s="212"/>
      <c r="AG77" s="212"/>
      <c r="AH77" s="212"/>
    </row>
    <row r="78" spans="1:34" ht="12" customHeight="1">
      <c r="A78" s="4" t="s">
        <v>339</v>
      </c>
      <c r="F78" s="7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C78" s="769"/>
      <c r="AD78" s="221"/>
      <c r="AE78" s="212"/>
      <c r="AF78" s="212"/>
      <c r="AG78" s="212"/>
      <c r="AH78" s="212"/>
    </row>
    <row r="79" spans="1:34" ht="12" customHeight="1">
      <c r="A79" s="4" t="s">
        <v>340</v>
      </c>
      <c r="F79" s="7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C79" s="769"/>
      <c r="AD79" s="221"/>
      <c r="AE79" s="212"/>
      <c r="AF79" s="212"/>
      <c r="AG79" s="212"/>
      <c r="AH79" s="212"/>
    </row>
    <row r="80" spans="1:34" ht="12" customHeight="1">
      <c r="A80" s="4" t="s">
        <v>341</v>
      </c>
      <c r="F80" s="7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C80" s="769"/>
      <c r="AD80" s="221"/>
      <c r="AE80" s="212"/>
      <c r="AF80" s="212"/>
      <c r="AG80" s="212"/>
      <c r="AH80" s="212"/>
    </row>
    <row r="81" spans="1:34" ht="12" customHeight="1">
      <c r="A81" s="4" t="s">
        <v>342</v>
      </c>
      <c r="F81" s="7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C81" s="769"/>
      <c r="AD81" s="221"/>
      <c r="AE81" s="212"/>
      <c r="AF81" s="212"/>
      <c r="AG81" s="212"/>
      <c r="AH81" s="212"/>
    </row>
    <row r="82" spans="1:34" ht="12" customHeight="1">
      <c r="A82" s="4" t="s">
        <v>343</v>
      </c>
      <c r="F82" s="7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C82" s="769"/>
      <c r="AD82" s="221"/>
      <c r="AE82" s="212"/>
      <c r="AF82" s="212"/>
      <c r="AG82" s="212"/>
      <c r="AH82" s="212"/>
    </row>
    <row r="83" spans="1:34" ht="12" customHeight="1">
      <c r="A83" s="4" t="s">
        <v>344</v>
      </c>
      <c r="F83" s="7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C83" s="769"/>
      <c r="AD83" s="221"/>
      <c r="AE83" s="212"/>
      <c r="AF83" s="212"/>
      <c r="AG83" s="212"/>
      <c r="AH83" s="212"/>
    </row>
    <row r="84" spans="1:34" ht="12" customHeight="1">
      <c r="A84" s="4" t="s">
        <v>345</v>
      </c>
      <c r="F84" s="7">
        <v>2</v>
      </c>
      <c r="G84" s="4" t="s">
        <v>346</v>
      </c>
      <c r="AC84" s="203">
        <v>2</v>
      </c>
      <c r="AD84" s="6"/>
      <c r="AE84" s="6"/>
      <c r="AF84" s="6"/>
      <c r="AG84" s="6"/>
      <c r="AH84" s="6"/>
    </row>
    <row r="85" spans="1:34" ht="12" customHeight="1">
      <c r="F85" s="7">
        <v>3</v>
      </c>
      <c r="G85" s="4" t="s">
        <v>626</v>
      </c>
      <c r="AC85" s="211"/>
    </row>
    <row r="86" spans="1:34" ht="12" customHeight="1">
      <c r="F86" s="7"/>
      <c r="G86" s="4" t="s">
        <v>347</v>
      </c>
      <c r="AC86" s="203">
        <v>3</v>
      </c>
      <c r="AD86" s="6"/>
      <c r="AE86" s="6"/>
      <c r="AF86" s="6"/>
      <c r="AG86" s="6"/>
      <c r="AH86" s="6"/>
    </row>
    <row r="87" spans="1:34" ht="12" customHeight="1">
      <c r="A87" s="6"/>
      <c r="B87" s="6"/>
      <c r="C87" s="6"/>
      <c r="D87" s="6"/>
      <c r="E87" s="6"/>
      <c r="F87" s="205">
        <v>4</v>
      </c>
      <c r="G87" s="6" t="s">
        <v>627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203">
        <v>4</v>
      </c>
      <c r="AD87" s="6"/>
      <c r="AE87" s="6"/>
      <c r="AF87" s="6"/>
      <c r="AG87" s="6"/>
      <c r="AH87" s="6"/>
    </row>
    <row r="88" spans="1:34" ht="12" customHeight="1">
      <c r="A88" s="3" t="s">
        <v>225</v>
      </c>
      <c r="F88" s="212" t="s">
        <v>348</v>
      </c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  <c r="T88" s="212"/>
      <c r="U88" s="212"/>
      <c r="V88" s="212"/>
      <c r="W88" s="212"/>
      <c r="X88" s="212"/>
      <c r="Y88" s="212"/>
      <c r="Z88" s="212"/>
      <c r="AA88" s="212"/>
      <c r="AB88" s="212"/>
      <c r="AC88" s="219"/>
      <c r="AD88" s="212"/>
      <c r="AE88" s="212"/>
      <c r="AF88" s="212"/>
      <c r="AG88" s="212"/>
      <c r="AH88" s="212"/>
    </row>
    <row r="89" spans="1:34" ht="12" customHeight="1">
      <c r="A89" s="3" t="s">
        <v>349</v>
      </c>
      <c r="F89" s="7">
        <v>5</v>
      </c>
      <c r="G89" s="4" t="s">
        <v>350</v>
      </c>
      <c r="AC89" s="769">
        <v>5</v>
      </c>
      <c r="AD89" s="773" t="s">
        <v>326</v>
      </c>
      <c r="AE89" s="574"/>
      <c r="AF89" s="574"/>
      <c r="AG89" s="574"/>
      <c r="AH89" s="574"/>
    </row>
    <row r="90" spans="1:34" ht="12" customHeight="1">
      <c r="A90" s="3" t="s">
        <v>351</v>
      </c>
      <c r="F90" s="7"/>
      <c r="G90" s="4" t="s">
        <v>628</v>
      </c>
      <c r="AC90" s="769"/>
      <c r="AD90" s="83"/>
      <c r="AE90" s="6"/>
      <c r="AF90" s="6"/>
      <c r="AG90" s="6"/>
      <c r="AH90" s="6"/>
    </row>
    <row r="91" spans="1:34" ht="12" customHeight="1">
      <c r="A91" s="4" t="s">
        <v>352</v>
      </c>
      <c r="F91" s="7"/>
      <c r="AC91" s="769"/>
    </row>
    <row r="92" spans="1:34" ht="12" customHeight="1">
      <c r="A92" s="4" t="s">
        <v>353</v>
      </c>
      <c r="F92" s="7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C92" s="769"/>
      <c r="AD92" s="221"/>
      <c r="AE92" s="212"/>
      <c r="AF92" s="212"/>
      <c r="AG92" s="212"/>
      <c r="AH92" s="212"/>
    </row>
    <row r="93" spans="1:34" ht="12" customHeight="1">
      <c r="A93" s="4" t="s">
        <v>354</v>
      </c>
      <c r="F93" s="7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C93" s="769"/>
      <c r="AD93" s="221"/>
      <c r="AE93" s="212"/>
      <c r="AF93" s="212"/>
      <c r="AG93" s="212"/>
      <c r="AH93" s="212"/>
    </row>
    <row r="94" spans="1:34" ht="12" customHeight="1">
      <c r="F94" s="7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C94" s="769"/>
      <c r="AD94" s="221"/>
      <c r="AE94" s="212"/>
      <c r="AF94" s="212"/>
      <c r="AG94" s="212"/>
      <c r="AH94" s="212"/>
    </row>
    <row r="95" spans="1:34" ht="12" customHeight="1">
      <c r="A95" s="4" t="s">
        <v>355</v>
      </c>
      <c r="F95" s="7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C95" s="769"/>
      <c r="AD95" s="221"/>
      <c r="AE95" s="212"/>
      <c r="AF95" s="212"/>
      <c r="AG95" s="212"/>
      <c r="AH95" s="212"/>
    </row>
    <row r="96" spans="1:34" ht="12" customHeight="1">
      <c r="A96" s="4" t="s">
        <v>356</v>
      </c>
      <c r="F96" s="7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C96" s="769"/>
      <c r="AD96" s="221"/>
      <c r="AE96" s="212"/>
      <c r="AF96" s="212"/>
      <c r="AG96" s="212"/>
      <c r="AH96" s="212"/>
    </row>
    <row r="97" spans="1:34" ht="12" customHeight="1">
      <c r="A97" s="4" t="s">
        <v>357</v>
      </c>
      <c r="F97" s="7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C97" s="769"/>
      <c r="AD97" s="221"/>
      <c r="AE97" s="212"/>
      <c r="AF97" s="212"/>
      <c r="AG97" s="212"/>
      <c r="AH97" s="212"/>
    </row>
    <row r="98" spans="1:34" ht="12" customHeight="1">
      <c r="A98" s="4" t="s">
        <v>338</v>
      </c>
      <c r="F98" s="7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C98" s="769"/>
      <c r="AD98" s="221"/>
      <c r="AE98" s="212"/>
      <c r="AF98" s="212"/>
      <c r="AG98" s="212"/>
      <c r="AH98" s="212"/>
    </row>
    <row r="99" spans="1:34" ht="12" customHeight="1">
      <c r="A99" s="4" t="s">
        <v>358</v>
      </c>
      <c r="F99" s="7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C99" s="769"/>
      <c r="AD99" s="221"/>
      <c r="AE99" s="212"/>
      <c r="AF99" s="212"/>
      <c r="AG99" s="212"/>
      <c r="AH99" s="212"/>
    </row>
    <row r="100" spans="1:34" ht="12" customHeight="1">
      <c r="A100" s="4" t="s">
        <v>359</v>
      </c>
      <c r="F100" s="7"/>
      <c r="G100" s="220"/>
      <c r="H100" s="220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C100" s="769"/>
      <c r="AD100" s="221"/>
      <c r="AE100" s="212"/>
      <c r="AF100" s="212"/>
      <c r="AG100" s="212"/>
      <c r="AH100" s="212"/>
    </row>
    <row r="101" spans="1:34" ht="12" customHeight="1">
      <c r="A101" s="4" t="s">
        <v>340</v>
      </c>
      <c r="F101" s="7"/>
      <c r="G101" s="220"/>
      <c r="H101" s="220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C101" s="769"/>
      <c r="AD101" s="221"/>
      <c r="AE101" s="212"/>
      <c r="AF101" s="212"/>
      <c r="AG101" s="212"/>
      <c r="AH101" s="212"/>
    </row>
    <row r="102" spans="1:34" ht="12" customHeight="1">
      <c r="A102" s="4" t="s">
        <v>341</v>
      </c>
      <c r="F102" s="7"/>
      <c r="G102" s="220"/>
      <c r="H102" s="220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C102" s="769"/>
      <c r="AD102" s="221"/>
      <c r="AE102" s="212"/>
      <c r="AF102" s="212"/>
      <c r="AG102" s="212"/>
      <c r="AH102" s="212"/>
    </row>
    <row r="103" spans="1:34" ht="12" customHeight="1">
      <c r="A103" s="4" t="s">
        <v>342</v>
      </c>
      <c r="F103" s="7"/>
      <c r="G103" s="220"/>
      <c r="H103" s="220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C103" s="769"/>
      <c r="AD103" s="221"/>
      <c r="AE103" s="212"/>
      <c r="AF103" s="212"/>
      <c r="AG103" s="212"/>
      <c r="AH103" s="212"/>
    </row>
    <row r="104" spans="1:34" ht="12" customHeight="1">
      <c r="A104" s="4" t="s">
        <v>360</v>
      </c>
      <c r="F104" s="7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C104" s="769"/>
      <c r="AD104" s="221"/>
      <c r="AE104" s="212"/>
      <c r="AF104" s="212"/>
      <c r="AG104" s="212"/>
      <c r="AH104" s="212"/>
    </row>
    <row r="105" spans="1:34" ht="12" customHeight="1">
      <c r="A105" s="4" t="s">
        <v>361</v>
      </c>
      <c r="F105" s="7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C105" s="769"/>
      <c r="AD105" s="221"/>
      <c r="AE105" s="212"/>
      <c r="AF105" s="212"/>
      <c r="AG105" s="212"/>
      <c r="AH105" s="212"/>
    </row>
    <row r="106" spans="1:34" ht="12" customHeight="1">
      <c r="A106" s="4" t="s">
        <v>362</v>
      </c>
      <c r="F106" s="7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C106" s="772"/>
      <c r="AD106" s="6"/>
      <c r="AE106" s="6"/>
      <c r="AF106" s="6"/>
      <c r="AG106" s="6"/>
      <c r="AH106" s="6"/>
    </row>
    <row r="107" spans="1:34" ht="12" customHeight="1">
      <c r="A107" s="6"/>
      <c r="B107" s="6"/>
      <c r="C107" s="6"/>
      <c r="D107" s="6"/>
      <c r="E107" s="6"/>
      <c r="F107" s="205">
        <v>6</v>
      </c>
      <c r="G107" s="6" t="s">
        <v>629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203">
        <v>6</v>
      </c>
      <c r="AD107" s="6"/>
      <c r="AE107" s="6"/>
      <c r="AF107" s="6"/>
      <c r="AG107" s="6"/>
      <c r="AH107" s="6"/>
    </row>
    <row r="108" spans="1:34" ht="12" customHeight="1">
      <c r="A108" s="3" t="s">
        <v>363</v>
      </c>
      <c r="F108" s="4" t="s">
        <v>364</v>
      </c>
      <c r="AC108" s="222"/>
      <c r="AD108" s="208"/>
      <c r="AE108" s="766" t="s">
        <v>82</v>
      </c>
      <c r="AF108" s="767"/>
      <c r="AG108" s="766" t="s">
        <v>81</v>
      </c>
      <c r="AH108" s="767"/>
    </row>
    <row r="109" spans="1:34" ht="12" customHeight="1">
      <c r="A109" s="3" t="s">
        <v>365</v>
      </c>
      <c r="F109" s="6" t="s">
        <v>366</v>
      </c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205"/>
      <c r="AD109" s="223"/>
      <c r="AE109" s="768"/>
      <c r="AF109" s="662"/>
      <c r="AG109" s="768"/>
      <c r="AH109" s="662"/>
    </row>
    <row r="110" spans="1:34" ht="12" customHeight="1">
      <c r="A110" s="3" t="s">
        <v>367</v>
      </c>
      <c r="F110" s="7" t="s">
        <v>368</v>
      </c>
      <c r="G110" s="4" t="s">
        <v>753</v>
      </c>
      <c r="AC110" s="222"/>
      <c r="AD110" s="208"/>
      <c r="AE110" s="224"/>
      <c r="AF110" s="224"/>
      <c r="AG110" s="225"/>
      <c r="AH110" s="224"/>
    </row>
    <row r="111" spans="1:34" ht="12" customHeight="1">
      <c r="A111" s="3" t="s">
        <v>369</v>
      </c>
      <c r="F111" s="7"/>
      <c r="G111" s="4" t="s">
        <v>370</v>
      </c>
      <c r="AC111" s="7"/>
      <c r="AD111" s="199"/>
      <c r="AE111" s="226"/>
      <c r="AF111" s="227"/>
      <c r="AG111" s="228"/>
      <c r="AH111" s="228"/>
    </row>
    <row r="112" spans="1:34" ht="12" customHeight="1">
      <c r="F112" s="7"/>
      <c r="G112" s="4" t="s">
        <v>371</v>
      </c>
      <c r="AC112" s="7"/>
      <c r="AD112" s="199"/>
      <c r="AE112" s="221"/>
      <c r="AF112" s="213"/>
      <c r="AG112" s="212"/>
      <c r="AH112" s="212"/>
    </row>
    <row r="113" spans="1:34" ht="12" customHeight="1">
      <c r="A113" s="4" t="s">
        <v>267</v>
      </c>
      <c r="F113" s="168" t="s">
        <v>15</v>
      </c>
      <c r="G113" s="4" t="s">
        <v>372</v>
      </c>
      <c r="AC113" s="7"/>
      <c r="AD113" s="199"/>
      <c r="AE113" s="229"/>
      <c r="AF113" s="230"/>
      <c r="AG113" s="224"/>
      <c r="AH113" s="224"/>
    </row>
    <row r="114" spans="1:34" ht="12" customHeight="1">
      <c r="A114" s="4" t="s">
        <v>373</v>
      </c>
      <c r="F114" s="7">
        <v>8</v>
      </c>
      <c r="G114" s="4" t="s">
        <v>754</v>
      </c>
      <c r="AC114" s="7"/>
      <c r="AD114" s="199"/>
      <c r="AE114" s="229"/>
      <c r="AF114" s="230"/>
      <c r="AG114" s="224"/>
      <c r="AH114" s="224"/>
    </row>
    <row r="115" spans="1:34" ht="12" customHeight="1">
      <c r="A115" s="6"/>
      <c r="B115" s="6"/>
      <c r="C115" s="6"/>
      <c r="D115" s="6"/>
      <c r="E115" s="6"/>
      <c r="F115" s="205"/>
      <c r="G115" s="6" t="s">
        <v>374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205"/>
      <c r="AD115" s="223"/>
      <c r="AE115" s="83"/>
      <c r="AF115" s="223"/>
      <c r="AG115" s="6"/>
      <c r="AH115" s="6"/>
    </row>
    <row r="116" spans="1:34" ht="12" customHeight="1">
      <c r="A116" s="3" t="s">
        <v>375</v>
      </c>
      <c r="AH116" s="168" t="s">
        <v>751</v>
      </c>
    </row>
  </sheetData>
  <mergeCells count="44">
    <mergeCell ref="AE108:AF109"/>
    <mergeCell ref="AG108:AH109"/>
    <mergeCell ref="AA61:AH61"/>
    <mergeCell ref="AC66:AC83"/>
    <mergeCell ref="AD66:AH66"/>
    <mergeCell ref="AC89:AC106"/>
    <mergeCell ref="AD89:AH89"/>
    <mergeCell ref="W23:AB23"/>
    <mergeCell ref="W25:AB25"/>
    <mergeCell ref="W27:AB27"/>
    <mergeCell ref="A63:AH63"/>
    <mergeCell ref="AD36:AH36"/>
    <mergeCell ref="W40:AB40"/>
    <mergeCell ref="W44:AB44"/>
    <mergeCell ref="W45:AB45"/>
    <mergeCell ref="Q46:U46"/>
    <mergeCell ref="W47:AB47"/>
    <mergeCell ref="AD48:AH48"/>
    <mergeCell ref="AD51:AH51"/>
    <mergeCell ref="AD54:AH54"/>
    <mergeCell ref="A61:Z61"/>
    <mergeCell ref="W33:AB33"/>
    <mergeCell ref="AA60:AH60"/>
    <mergeCell ref="J1:Y2"/>
    <mergeCell ref="AC1:AG3"/>
    <mergeCell ref="H3:AA3"/>
    <mergeCell ref="H4:AA4"/>
    <mergeCell ref="AA5:AH5"/>
    <mergeCell ref="AD34:AH34"/>
    <mergeCell ref="W12:AB12"/>
    <mergeCell ref="A6:Z6"/>
    <mergeCell ref="AD28:AH28"/>
    <mergeCell ref="W30:AB30"/>
    <mergeCell ref="W32:AB32"/>
    <mergeCell ref="W13:AB13"/>
    <mergeCell ref="AA6:AH6"/>
    <mergeCell ref="W8:AB8"/>
    <mergeCell ref="Q9:U9"/>
    <mergeCell ref="W10:AB10"/>
    <mergeCell ref="AD11:AH11"/>
    <mergeCell ref="W14:AB14"/>
    <mergeCell ref="W16:AB16"/>
    <mergeCell ref="AD17:AH17"/>
    <mergeCell ref="W18:AB1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H121"/>
  <sheetViews>
    <sheetView showGridLines="0" topLeftCell="A45" workbookViewId="0">
      <selection activeCell="AW15" sqref="AW15"/>
    </sheetView>
  </sheetViews>
  <sheetFormatPr defaultRowHeight="12.75"/>
  <cols>
    <col min="1" max="25" width="2.7109375" style="4" customWidth="1"/>
    <col min="26" max="26" width="3.42578125" style="4" customWidth="1"/>
    <col min="27" max="63" width="2.7109375" style="4" customWidth="1"/>
    <col min="64" max="16384" width="9.140625" style="4"/>
  </cols>
  <sheetData>
    <row r="2" spans="1:33" ht="16.5">
      <c r="A2" s="236" t="s">
        <v>380</v>
      </c>
      <c r="G2" s="237"/>
      <c r="H2" s="782" t="s">
        <v>381</v>
      </c>
      <c r="I2" s="783"/>
      <c r="J2" s="783"/>
      <c r="K2" s="783"/>
      <c r="L2" s="783"/>
      <c r="M2" s="783"/>
      <c r="N2" s="783"/>
      <c r="O2" s="783"/>
      <c r="P2" s="783"/>
      <c r="Q2" s="783"/>
      <c r="R2" s="783"/>
      <c r="S2" s="783"/>
      <c r="T2" s="783"/>
      <c r="U2" s="783"/>
      <c r="V2" s="783"/>
      <c r="W2" s="783"/>
      <c r="X2" s="783"/>
      <c r="Y2" s="783"/>
      <c r="Z2" s="783"/>
      <c r="AA2" s="783"/>
      <c r="AB2" s="783"/>
      <c r="AC2" s="784"/>
    </row>
    <row r="3" spans="1:33" ht="12" customHeight="1">
      <c r="A3" s="4" t="s">
        <v>241</v>
      </c>
      <c r="G3" s="237"/>
      <c r="H3" s="785" t="s">
        <v>382</v>
      </c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  <c r="AA3" s="511"/>
      <c r="AB3" s="511"/>
      <c r="AC3" s="786"/>
    </row>
    <row r="4" spans="1:33" ht="12" customHeight="1">
      <c r="A4" s="4" t="s">
        <v>70</v>
      </c>
      <c r="G4" s="237"/>
      <c r="H4" s="785" t="s">
        <v>383</v>
      </c>
      <c r="I4" s="511"/>
      <c r="J4" s="511"/>
      <c r="K4" s="511"/>
      <c r="L4" s="511"/>
      <c r="M4" s="511"/>
      <c r="N4" s="511"/>
      <c r="O4" s="511"/>
      <c r="P4" s="511"/>
      <c r="Q4" s="511"/>
      <c r="R4" s="511"/>
      <c r="S4" s="511"/>
      <c r="T4" s="511"/>
      <c r="U4" s="511"/>
      <c r="V4" s="511"/>
      <c r="W4" s="511"/>
      <c r="X4" s="511"/>
      <c r="Y4" s="511"/>
      <c r="Z4" s="511"/>
      <c r="AA4" s="511"/>
      <c r="AB4" s="511"/>
      <c r="AC4" s="786"/>
    </row>
    <row r="5" spans="1:33" ht="12" customHeight="1" thickBot="1">
      <c r="A5" s="43" t="s">
        <v>376</v>
      </c>
      <c r="B5" s="43"/>
      <c r="C5" s="43"/>
      <c r="D5" s="43"/>
      <c r="E5" s="43"/>
      <c r="F5" s="43"/>
      <c r="G5" s="238"/>
      <c r="H5" s="787" t="s">
        <v>503</v>
      </c>
      <c r="I5" s="788"/>
      <c r="J5" s="788"/>
      <c r="K5" s="788"/>
      <c r="L5" s="788"/>
      <c r="M5" s="788"/>
      <c r="N5" s="788"/>
      <c r="O5" s="788"/>
      <c r="P5" s="788"/>
      <c r="Q5" s="788"/>
      <c r="R5" s="789" t="s">
        <v>502</v>
      </c>
      <c r="S5" s="789"/>
      <c r="T5" s="789"/>
      <c r="U5" s="789"/>
      <c r="V5" s="789"/>
      <c r="W5" s="789"/>
      <c r="X5" s="789"/>
      <c r="Y5" s="789"/>
      <c r="Z5" s="789"/>
      <c r="AA5" s="789"/>
      <c r="AB5" s="789"/>
      <c r="AC5" s="790"/>
      <c r="AD5" s="43"/>
      <c r="AE5" s="43"/>
      <c r="AF5" s="43"/>
      <c r="AG5" s="43"/>
    </row>
    <row r="6" spans="1:33">
      <c r="A6" s="4" t="s">
        <v>384</v>
      </c>
      <c r="Y6" s="791" t="s">
        <v>385</v>
      </c>
      <c r="Z6" s="792"/>
      <c r="AA6" s="792"/>
      <c r="AB6" s="792"/>
      <c r="AC6" s="792"/>
      <c r="AD6" s="792"/>
      <c r="AE6" s="792"/>
      <c r="AF6" s="792"/>
      <c r="AG6" s="792"/>
    </row>
    <row r="7" spans="1:33" s="239" customFormat="1" ht="15.75" thickBot="1">
      <c r="A7" s="799"/>
      <c r="B7" s="799"/>
      <c r="C7" s="799"/>
      <c r="D7" s="799"/>
      <c r="E7" s="799"/>
      <c r="F7" s="799"/>
      <c r="G7" s="799"/>
      <c r="H7" s="799"/>
      <c r="I7" s="799"/>
      <c r="J7" s="799"/>
      <c r="K7" s="799"/>
      <c r="L7" s="799"/>
      <c r="M7" s="799"/>
      <c r="N7" s="799"/>
      <c r="O7" s="799"/>
      <c r="P7" s="799"/>
      <c r="Q7" s="799"/>
      <c r="R7" s="799"/>
      <c r="S7" s="799"/>
      <c r="T7" s="799"/>
      <c r="U7" s="799"/>
      <c r="V7" s="799"/>
      <c r="W7" s="799"/>
      <c r="X7" s="800"/>
      <c r="Y7" s="775"/>
      <c r="Z7" s="776"/>
      <c r="AA7" s="776"/>
      <c r="AB7" s="776"/>
      <c r="AC7" s="776"/>
      <c r="AD7" s="776"/>
      <c r="AE7" s="776"/>
      <c r="AF7" s="776"/>
      <c r="AG7" s="776"/>
    </row>
    <row r="8" spans="1:33">
      <c r="A8" s="7" t="s">
        <v>386</v>
      </c>
      <c r="B8" s="4" t="s">
        <v>387</v>
      </c>
      <c r="Y8" s="777" t="s">
        <v>388</v>
      </c>
      <c r="Z8" s="778"/>
      <c r="AA8" s="778"/>
      <c r="AB8" s="778"/>
      <c r="AC8" s="778"/>
      <c r="AD8" s="778"/>
      <c r="AE8" s="778"/>
      <c r="AF8" s="778"/>
      <c r="AG8" s="779"/>
    </row>
    <row r="9" spans="1:33" ht="15.75" thickBot="1">
      <c r="A9" s="799"/>
      <c r="B9" s="799"/>
      <c r="C9" s="799"/>
      <c r="D9" s="799"/>
      <c r="E9" s="799"/>
      <c r="F9" s="799"/>
      <c r="G9" s="799"/>
      <c r="H9" s="799"/>
      <c r="I9" s="799"/>
      <c r="J9" s="799"/>
      <c r="K9" s="799"/>
      <c r="L9" s="799"/>
      <c r="M9" s="799"/>
      <c r="N9" s="799"/>
      <c r="O9" s="799"/>
      <c r="P9" s="799"/>
      <c r="Q9" s="799"/>
      <c r="R9" s="799"/>
      <c r="S9" s="799"/>
      <c r="T9" s="799"/>
      <c r="U9" s="799"/>
      <c r="V9" s="799"/>
      <c r="W9" s="799"/>
      <c r="X9" s="800"/>
      <c r="Y9" s="241"/>
      <c r="Z9" s="780" t="s">
        <v>377</v>
      </c>
      <c r="AA9" s="781"/>
      <c r="AB9" s="242"/>
      <c r="AC9" s="242"/>
      <c r="AD9" s="242"/>
      <c r="AE9" s="242"/>
      <c r="AF9" s="242"/>
      <c r="AG9" s="243"/>
    </row>
    <row r="10" spans="1:33">
      <c r="A10" s="7" t="s">
        <v>389</v>
      </c>
      <c r="B10" s="4" t="s">
        <v>390</v>
      </c>
      <c r="Y10" s="777" t="s">
        <v>391</v>
      </c>
      <c r="Z10" s="778"/>
      <c r="AA10" s="778"/>
      <c r="AB10" s="778"/>
      <c r="AC10" s="778"/>
      <c r="AD10" s="778"/>
      <c r="AE10" s="778"/>
      <c r="AF10" s="778"/>
      <c r="AG10" s="778"/>
    </row>
    <row r="11" spans="1:33" ht="15">
      <c r="A11" s="799"/>
      <c r="B11" s="799"/>
      <c r="C11" s="799"/>
      <c r="D11" s="799"/>
      <c r="E11" s="799"/>
      <c r="F11" s="799"/>
      <c r="G11" s="799"/>
      <c r="H11" s="799"/>
      <c r="I11" s="799"/>
      <c r="J11" s="799"/>
      <c r="K11" s="799"/>
      <c r="L11" s="799"/>
      <c r="M11" s="799"/>
      <c r="N11" s="799"/>
      <c r="O11" s="799"/>
      <c r="P11" s="799"/>
      <c r="Q11" s="799"/>
      <c r="R11" s="799"/>
      <c r="S11" s="799"/>
      <c r="T11" s="799"/>
      <c r="U11" s="799"/>
      <c r="V11" s="799"/>
      <c r="W11" s="799"/>
      <c r="X11" s="800"/>
      <c r="Y11" s="244"/>
      <c r="Z11" s="245"/>
      <c r="AA11" s="240"/>
      <c r="AB11" s="246"/>
      <c r="AC11" s="246"/>
      <c r="AD11" s="246"/>
      <c r="AE11" s="246"/>
      <c r="AF11" s="246"/>
      <c r="AG11" s="240"/>
    </row>
    <row r="12" spans="1:33">
      <c r="A12" s="7" t="s">
        <v>392</v>
      </c>
      <c r="B12" s="4" t="s">
        <v>393</v>
      </c>
      <c r="N12" s="801" t="s">
        <v>686</v>
      </c>
      <c r="O12" s="801"/>
      <c r="P12" s="801"/>
      <c r="Q12" s="801"/>
      <c r="R12" s="801"/>
      <c r="S12" s="801"/>
      <c r="T12" s="801"/>
      <c r="U12" s="801"/>
      <c r="V12" s="801"/>
      <c r="W12" s="801"/>
      <c r="X12" s="801"/>
      <c r="Y12" s="801"/>
      <c r="Z12" s="801"/>
      <c r="AA12" s="801"/>
      <c r="AB12" s="801"/>
      <c r="AC12" s="801"/>
      <c r="AD12" s="801"/>
      <c r="AE12" s="801"/>
      <c r="AF12" s="801"/>
      <c r="AG12" s="801"/>
    </row>
    <row r="13" spans="1:33" ht="15" customHeight="1">
      <c r="A13" s="205"/>
      <c r="B13" s="6" t="s">
        <v>394</v>
      </c>
      <c r="C13" s="6"/>
      <c r="D13" s="6"/>
      <c r="E13" s="6"/>
      <c r="F13" s="6"/>
      <c r="G13" s="6"/>
      <c r="H13" s="6"/>
      <c r="I13" s="6"/>
      <c r="J13" s="6"/>
      <c r="K13" s="6"/>
      <c r="L13" s="6"/>
      <c r="N13" s="774" t="s">
        <v>684</v>
      </c>
      <c r="O13" s="774"/>
      <c r="P13" s="774"/>
      <c r="Q13" s="774"/>
      <c r="R13" s="774"/>
      <c r="S13" s="774"/>
      <c r="T13" s="774"/>
      <c r="U13" s="774"/>
      <c r="V13" s="774"/>
      <c r="W13" s="774"/>
      <c r="X13" s="774"/>
      <c r="Y13" s="774"/>
      <c r="Z13" s="774"/>
      <c r="AA13" s="774"/>
      <c r="AB13" s="774"/>
      <c r="AC13" s="774"/>
      <c r="AD13" s="774"/>
      <c r="AE13" s="774"/>
      <c r="AF13" s="774"/>
      <c r="AG13" s="774"/>
    </row>
    <row r="14" spans="1:33">
      <c r="A14" s="7" t="s">
        <v>395</v>
      </c>
      <c r="B14" s="4" t="s">
        <v>396</v>
      </c>
      <c r="G14" s="247">
        <v>1</v>
      </c>
      <c r="I14" s="4" t="s">
        <v>397</v>
      </c>
      <c r="K14" s="3">
        <v>2</v>
      </c>
      <c r="M14" s="4" t="s">
        <v>398</v>
      </c>
      <c r="P14" s="3">
        <v>3</v>
      </c>
      <c r="R14" s="4" t="s">
        <v>399</v>
      </c>
      <c r="V14" s="1" t="s">
        <v>377</v>
      </c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</row>
    <row r="15" spans="1:33">
      <c r="A15" s="7" t="s">
        <v>400</v>
      </c>
      <c r="B15" s="4" t="s">
        <v>401</v>
      </c>
      <c r="AE15" s="3" t="s">
        <v>82</v>
      </c>
      <c r="AG15" s="3" t="s">
        <v>81</v>
      </c>
    </row>
    <row r="16" spans="1:33">
      <c r="A16" s="205" t="s">
        <v>402</v>
      </c>
      <c r="B16" s="6" t="s">
        <v>755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166" t="s">
        <v>377</v>
      </c>
      <c r="AF16" s="6"/>
      <c r="AG16" s="6"/>
    </row>
    <row r="17" spans="1:33" ht="13.5">
      <c r="A17" s="248" t="s">
        <v>218</v>
      </c>
      <c r="B17" s="249"/>
      <c r="C17" s="249"/>
      <c r="D17" s="212"/>
      <c r="E17" s="231" t="s">
        <v>72</v>
      </c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06"/>
      <c r="AB17" s="212"/>
      <c r="AC17" s="212"/>
      <c r="AD17" s="212"/>
      <c r="AE17" s="212"/>
      <c r="AF17" s="212"/>
      <c r="AG17" s="212"/>
    </row>
    <row r="18" spans="1:33" ht="12" customHeight="1">
      <c r="A18" s="7">
        <v>1</v>
      </c>
      <c r="B18" s="4" t="s">
        <v>403</v>
      </c>
      <c r="AA18" s="211"/>
    </row>
    <row r="19" spans="1:33" ht="12" customHeight="1">
      <c r="A19" s="7"/>
      <c r="B19" s="4" t="s">
        <v>404</v>
      </c>
      <c r="S19" s="120"/>
      <c r="T19" s="120"/>
      <c r="U19" s="120"/>
      <c r="V19" s="120"/>
      <c r="W19" s="120"/>
      <c r="X19" s="120"/>
      <c r="Y19" s="120"/>
      <c r="AA19" s="211">
        <v>1</v>
      </c>
      <c r="AB19" s="793">
        <v>0</v>
      </c>
      <c r="AC19" s="794"/>
      <c r="AD19" s="794"/>
      <c r="AE19" s="794"/>
      <c r="AF19" s="794"/>
      <c r="AG19" s="794"/>
    </row>
    <row r="20" spans="1:33" ht="12" customHeight="1">
      <c r="A20" s="7">
        <v>2</v>
      </c>
      <c r="B20" s="4" t="s">
        <v>405</v>
      </c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AA20" s="207">
        <v>2</v>
      </c>
      <c r="AB20" s="795"/>
      <c r="AC20" s="796"/>
      <c r="AD20" s="796"/>
      <c r="AE20" s="796"/>
      <c r="AF20" s="796"/>
      <c r="AG20" s="796"/>
    </row>
    <row r="21" spans="1:33" ht="12" customHeight="1">
      <c r="A21" s="7">
        <v>3</v>
      </c>
      <c r="B21" s="4" t="s">
        <v>406</v>
      </c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AA21" s="207">
        <v>3</v>
      </c>
      <c r="AB21" s="795">
        <f>AB19-AB20</f>
        <v>0</v>
      </c>
      <c r="AC21" s="796"/>
      <c r="AD21" s="796"/>
      <c r="AE21" s="796"/>
      <c r="AF21" s="796"/>
      <c r="AG21" s="796"/>
    </row>
    <row r="22" spans="1:33" ht="13.5" customHeight="1" thickBot="1">
      <c r="A22" s="7">
        <v>4</v>
      </c>
      <c r="B22" s="4" t="s">
        <v>407</v>
      </c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AA22" s="250">
        <v>4</v>
      </c>
      <c r="AB22" s="797"/>
      <c r="AC22" s="798"/>
      <c r="AD22" s="798"/>
      <c r="AE22" s="798"/>
      <c r="AF22" s="798"/>
      <c r="AG22" s="798"/>
    </row>
    <row r="23" spans="1:33" ht="13.5" customHeight="1">
      <c r="A23" s="7">
        <v>5</v>
      </c>
      <c r="B23" s="3" t="s">
        <v>408</v>
      </c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AA23" s="203">
        <v>5</v>
      </c>
      <c r="AB23" s="793">
        <f>AB21-AB22</f>
        <v>0</v>
      </c>
      <c r="AC23" s="794"/>
      <c r="AD23" s="794"/>
      <c r="AE23" s="794"/>
      <c r="AF23" s="794"/>
      <c r="AG23" s="794"/>
    </row>
    <row r="24" spans="1:33" ht="13.5" customHeight="1" thickBot="1">
      <c r="A24" s="7">
        <v>6</v>
      </c>
      <c r="B24" s="4" t="s">
        <v>409</v>
      </c>
      <c r="V24" s="120"/>
      <c r="W24" s="120"/>
      <c r="X24" s="120"/>
      <c r="Y24" s="120"/>
      <c r="AA24" s="250">
        <v>6</v>
      </c>
      <c r="AB24" s="797"/>
      <c r="AC24" s="798"/>
      <c r="AD24" s="798"/>
      <c r="AE24" s="798"/>
      <c r="AF24" s="798"/>
      <c r="AG24" s="798"/>
    </row>
    <row r="25" spans="1:33" ht="13.5" customHeight="1">
      <c r="A25" s="205">
        <v>7</v>
      </c>
      <c r="B25" s="8" t="s">
        <v>410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203">
        <v>7</v>
      </c>
      <c r="AB25" s="793">
        <f>AB23+AB24</f>
        <v>0</v>
      </c>
      <c r="AC25" s="794"/>
      <c r="AD25" s="794"/>
      <c r="AE25" s="794"/>
      <c r="AF25" s="794"/>
      <c r="AG25" s="794"/>
    </row>
    <row r="26" spans="1:33" ht="13.5">
      <c r="A26" s="248" t="s">
        <v>225</v>
      </c>
      <c r="B26" s="249"/>
      <c r="C26" s="249"/>
      <c r="D26" s="212"/>
      <c r="E26" s="231" t="s">
        <v>411</v>
      </c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51"/>
      <c r="AB26" s="212"/>
      <c r="AC26" s="212"/>
      <c r="AD26" s="212"/>
      <c r="AE26" s="212"/>
      <c r="AF26" s="212"/>
      <c r="AG26" s="212"/>
    </row>
    <row r="27" spans="1:33" ht="12" customHeight="1">
      <c r="A27" s="7">
        <v>8</v>
      </c>
      <c r="B27" s="4" t="s">
        <v>412</v>
      </c>
      <c r="E27" s="120"/>
      <c r="F27" s="120"/>
      <c r="G27" s="120"/>
      <c r="H27" s="120"/>
      <c r="J27" s="207">
        <v>8</v>
      </c>
      <c r="K27" s="795"/>
      <c r="L27" s="796"/>
      <c r="M27" s="796"/>
      <c r="N27" s="796"/>
      <c r="O27" s="796"/>
      <c r="P27" s="802"/>
      <c r="Q27" s="7">
        <v>19</v>
      </c>
      <c r="R27" s="4" t="s">
        <v>413</v>
      </c>
      <c r="Y27" s="120"/>
      <c r="Z27" s="208"/>
      <c r="AA27" s="207">
        <v>19</v>
      </c>
      <c r="AB27" s="795"/>
      <c r="AC27" s="796"/>
      <c r="AD27" s="796"/>
      <c r="AE27" s="796"/>
      <c r="AF27" s="796"/>
      <c r="AG27" s="796"/>
    </row>
    <row r="28" spans="1:33" ht="12" customHeight="1">
      <c r="A28" s="7">
        <v>9</v>
      </c>
      <c r="B28" s="4" t="s">
        <v>414</v>
      </c>
      <c r="J28" s="211"/>
      <c r="P28" s="199"/>
      <c r="Q28" s="7">
        <v>20</v>
      </c>
      <c r="R28" s="4" t="s">
        <v>415</v>
      </c>
      <c r="AA28" s="211"/>
    </row>
    <row r="29" spans="1:33" ht="12" customHeight="1">
      <c r="A29" s="7"/>
      <c r="B29" s="4" t="s">
        <v>416</v>
      </c>
      <c r="G29" s="120"/>
      <c r="H29" s="120"/>
      <c r="J29" s="203">
        <v>9</v>
      </c>
      <c r="K29" s="793"/>
      <c r="L29" s="794"/>
      <c r="M29" s="794"/>
      <c r="N29" s="794"/>
      <c r="O29" s="794"/>
      <c r="P29" s="803"/>
      <c r="Q29" s="7"/>
      <c r="R29" s="3" t="s">
        <v>13</v>
      </c>
      <c r="S29" s="4" t="s">
        <v>417</v>
      </c>
      <c r="AA29" s="203" t="s">
        <v>20</v>
      </c>
      <c r="AB29" s="793"/>
      <c r="AC29" s="794"/>
      <c r="AD29" s="794"/>
      <c r="AE29" s="794"/>
      <c r="AF29" s="794"/>
      <c r="AG29" s="794"/>
    </row>
    <row r="30" spans="1:33" ht="12" customHeight="1">
      <c r="A30" s="7">
        <v>10</v>
      </c>
      <c r="B30" s="4" t="s">
        <v>418</v>
      </c>
      <c r="J30" s="211"/>
      <c r="P30" s="199"/>
      <c r="Q30" s="7"/>
      <c r="R30" s="3" t="s">
        <v>15</v>
      </c>
      <c r="S30" s="4" t="s">
        <v>419</v>
      </c>
      <c r="Y30" s="120"/>
      <c r="AA30" s="203" t="s">
        <v>420</v>
      </c>
      <c r="AB30" s="795"/>
      <c r="AC30" s="796"/>
      <c r="AD30" s="796"/>
      <c r="AE30" s="796"/>
      <c r="AF30" s="796"/>
      <c r="AG30" s="796"/>
    </row>
    <row r="31" spans="1:33" ht="12" customHeight="1">
      <c r="A31" s="7"/>
      <c r="B31" s="4" t="s">
        <v>421</v>
      </c>
      <c r="F31" s="120"/>
      <c r="G31" s="120"/>
      <c r="H31" s="120"/>
      <c r="J31" s="203">
        <v>10</v>
      </c>
      <c r="K31" s="793"/>
      <c r="L31" s="794"/>
      <c r="M31" s="794"/>
      <c r="N31" s="794"/>
      <c r="O31" s="794"/>
      <c r="P31" s="803"/>
      <c r="Q31" s="7">
        <v>21</v>
      </c>
      <c r="R31" s="4" t="s">
        <v>422</v>
      </c>
      <c r="X31" s="120"/>
      <c r="Y31" s="120"/>
      <c r="AA31" s="203">
        <v>21</v>
      </c>
      <c r="AB31" s="795"/>
      <c r="AC31" s="796"/>
      <c r="AD31" s="796"/>
      <c r="AE31" s="796"/>
      <c r="AF31" s="796"/>
      <c r="AG31" s="796"/>
    </row>
    <row r="32" spans="1:33" ht="12" customHeight="1">
      <c r="A32" s="7">
        <v>11</v>
      </c>
      <c r="B32" s="4" t="s">
        <v>423</v>
      </c>
      <c r="G32" s="120"/>
      <c r="H32" s="120"/>
      <c r="J32" s="203">
        <v>11</v>
      </c>
      <c r="K32" s="795"/>
      <c r="L32" s="796"/>
      <c r="M32" s="796"/>
      <c r="N32" s="796"/>
      <c r="O32" s="796"/>
      <c r="P32" s="802"/>
      <c r="Q32" s="7">
        <v>22</v>
      </c>
      <c r="R32" s="4" t="s">
        <v>424</v>
      </c>
      <c r="Y32" s="120"/>
      <c r="AA32" s="203">
        <v>22</v>
      </c>
      <c r="AB32" s="795"/>
      <c r="AC32" s="796"/>
      <c r="AD32" s="796"/>
      <c r="AE32" s="796"/>
      <c r="AF32" s="796"/>
      <c r="AG32" s="796"/>
    </row>
    <row r="33" spans="1:33" ht="12" customHeight="1">
      <c r="A33" s="7">
        <v>12</v>
      </c>
      <c r="B33" s="4" t="s">
        <v>425</v>
      </c>
      <c r="D33" s="120"/>
      <c r="E33" s="120"/>
      <c r="F33" s="120"/>
      <c r="G33" s="120"/>
      <c r="H33" s="120"/>
      <c r="J33" s="203">
        <v>12</v>
      </c>
      <c r="K33" s="795"/>
      <c r="L33" s="796"/>
      <c r="M33" s="796"/>
      <c r="N33" s="796"/>
      <c r="O33" s="796"/>
      <c r="P33" s="802"/>
      <c r="Q33" s="7">
        <v>23</v>
      </c>
      <c r="R33" s="4" t="s">
        <v>426</v>
      </c>
      <c r="W33" s="120"/>
      <c r="X33" s="120"/>
      <c r="Y33" s="120"/>
      <c r="AA33" s="203">
        <v>23</v>
      </c>
      <c r="AB33" s="795"/>
      <c r="AC33" s="796"/>
      <c r="AD33" s="796"/>
      <c r="AE33" s="796"/>
      <c r="AF33" s="796"/>
      <c r="AG33" s="796"/>
    </row>
    <row r="34" spans="1:33" ht="12" customHeight="1">
      <c r="A34" s="7">
        <v>13</v>
      </c>
      <c r="B34" s="4" t="s">
        <v>427</v>
      </c>
      <c r="J34" s="211"/>
      <c r="P34" s="199"/>
      <c r="Q34" s="7">
        <v>24</v>
      </c>
      <c r="R34" s="4" t="s">
        <v>428</v>
      </c>
      <c r="AA34" s="211"/>
    </row>
    <row r="35" spans="1:33" ht="12" customHeight="1">
      <c r="A35" s="7"/>
      <c r="B35" s="4" t="s">
        <v>429</v>
      </c>
      <c r="J35" s="211"/>
      <c r="P35" s="199"/>
      <c r="Q35" s="7"/>
      <c r="R35" s="3" t="s">
        <v>13</v>
      </c>
      <c r="S35" s="4" t="s">
        <v>430</v>
      </c>
      <c r="U35" s="120"/>
      <c r="V35" s="120"/>
      <c r="W35" s="120"/>
      <c r="X35" s="120"/>
      <c r="Y35" s="120"/>
      <c r="AA35" s="203" t="s">
        <v>431</v>
      </c>
      <c r="AB35" s="793"/>
      <c r="AC35" s="794"/>
      <c r="AD35" s="794"/>
      <c r="AE35" s="794"/>
      <c r="AF35" s="794"/>
      <c r="AG35" s="794"/>
    </row>
    <row r="36" spans="1:33" ht="12" customHeight="1">
      <c r="A36" s="7"/>
      <c r="B36" s="4" t="s">
        <v>432</v>
      </c>
      <c r="H36" s="120"/>
      <c r="J36" s="203">
        <v>13</v>
      </c>
      <c r="K36" s="793"/>
      <c r="L36" s="794"/>
      <c r="M36" s="794"/>
      <c r="N36" s="794"/>
      <c r="O36" s="794"/>
      <c r="P36" s="803"/>
      <c r="Q36" s="7"/>
      <c r="R36" s="3" t="s">
        <v>15</v>
      </c>
      <c r="S36" s="4" t="s">
        <v>433</v>
      </c>
      <c r="X36" s="5"/>
      <c r="AA36" s="211"/>
    </row>
    <row r="37" spans="1:33" ht="12" customHeight="1">
      <c r="A37" s="7">
        <v>14</v>
      </c>
      <c r="B37" s="4" t="s">
        <v>434</v>
      </c>
      <c r="J37" s="211"/>
      <c r="P37" s="199"/>
      <c r="Q37" s="7"/>
      <c r="S37" s="4" t="s">
        <v>435</v>
      </c>
      <c r="V37" s="120"/>
      <c r="W37" s="120"/>
      <c r="X37" s="755"/>
      <c r="Y37" s="756"/>
      <c r="Z37" s="760"/>
      <c r="AA37" s="203"/>
    </row>
    <row r="38" spans="1:33" ht="12" customHeight="1">
      <c r="A38" s="7"/>
      <c r="B38" s="4" t="s">
        <v>436</v>
      </c>
      <c r="G38" s="120"/>
      <c r="H38" s="120"/>
      <c r="J38" s="203">
        <v>14</v>
      </c>
      <c r="K38" s="793"/>
      <c r="L38" s="794"/>
      <c r="M38" s="794"/>
      <c r="N38" s="794"/>
      <c r="O38" s="794"/>
      <c r="P38" s="803"/>
      <c r="Q38" s="7"/>
      <c r="R38" s="3" t="s">
        <v>124</v>
      </c>
      <c r="S38" s="4" t="s">
        <v>437</v>
      </c>
      <c r="X38" s="5"/>
      <c r="AA38" s="211"/>
    </row>
    <row r="39" spans="1:33" ht="12" customHeight="1">
      <c r="A39" s="7">
        <v>15</v>
      </c>
      <c r="B39" s="4" t="s">
        <v>438</v>
      </c>
      <c r="H39" s="120"/>
      <c r="J39" s="203">
        <v>15</v>
      </c>
      <c r="K39" s="795"/>
      <c r="L39" s="796"/>
      <c r="M39" s="796"/>
      <c r="N39" s="796"/>
      <c r="O39" s="796"/>
      <c r="P39" s="802"/>
      <c r="Q39" s="7"/>
      <c r="S39" s="4" t="s">
        <v>439</v>
      </c>
      <c r="X39" s="5"/>
      <c r="AA39" s="211"/>
    </row>
    <row r="40" spans="1:33" ht="12" customHeight="1">
      <c r="A40" s="7">
        <v>16</v>
      </c>
      <c r="B40" s="4" t="s">
        <v>440</v>
      </c>
      <c r="J40" s="211"/>
      <c r="P40" s="199"/>
      <c r="Q40" s="7"/>
      <c r="S40" s="4" t="s">
        <v>441</v>
      </c>
      <c r="X40" s="5"/>
      <c r="AA40" s="211"/>
    </row>
    <row r="41" spans="1:33" ht="12" customHeight="1">
      <c r="A41" s="7"/>
      <c r="B41" s="3" t="s">
        <v>13</v>
      </c>
      <c r="C41" s="4" t="s">
        <v>442</v>
      </c>
      <c r="J41" s="203" t="s">
        <v>19</v>
      </c>
      <c r="K41" s="793"/>
      <c r="L41" s="794"/>
      <c r="M41" s="794"/>
      <c r="N41" s="794"/>
      <c r="O41" s="794"/>
      <c r="P41" s="803"/>
      <c r="Q41" s="7"/>
      <c r="S41" s="4" t="s">
        <v>443</v>
      </c>
      <c r="W41" s="120"/>
      <c r="X41" s="755"/>
      <c r="Y41" s="756"/>
      <c r="Z41" s="760"/>
      <c r="AA41" s="203"/>
    </row>
    <row r="42" spans="1:33" ht="12" customHeight="1">
      <c r="A42" s="7"/>
      <c r="B42" s="3" t="s">
        <v>15</v>
      </c>
      <c r="C42" s="4" t="s">
        <v>298</v>
      </c>
      <c r="E42" s="120"/>
      <c r="F42" s="120"/>
      <c r="G42" s="120"/>
      <c r="H42" s="120"/>
      <c r="J42" s="203" t="s">
        <v>444</v>
      </c>
      <c r="K42" s="795"/>
      <c r="L42" s="796"/>
      <c r="M42" s="796"/>
      <c r="N42" s="796"/>
      <c r="O42" s="796"/>
      <c r="P42" s="802"/>
      <c r="Q42" s="7"/>
      <c r="R42" s="3" t="s">
        <v>16</v>
      </c>
      <c r="S42" s="4" t="s">
        <v>445</v>
      </c>
      <c r="Z42" s="208"/>
      <c r="AA42" s="203" t="s">
        <v>446</v>
      </c>
      <c r="AB42" s="793">
        <f>X37-X41</f>
        <v>0</v>
      </c>
      <c r="AC42" s="794"/>
      <c r="AD42" s="794"/>
      <c r="AE42" s="794"/>
      <c r="AF42" s="794"/>
      <c r="AG42" s="794"/>
    </row>
    <row r="43" spans="1:33" ht="12" customHeight="1">
      <c r="A43" s="7">
        <v>17</v>
      </c>
      <c r="B43" s="4" t="s">
        <v>447</v>
      </c>
      <c r="J43" s="211"/>
      <c r="P43" s="199"/>
      <c r="Q43" s="7">
        <v>25</v>
      </c>
      <c r="R43" s="4" t="s">
        <v>448</v>
      </c>
      <c r="T43" s="120"/>
      <c r="U43" s="120"/>
      <c r="V43" s="120"/>
      <c r="W43" s="120"/>
      <c r="X43" s="120"/>
      <c r="Y43" s="120"/>
      <c r="AA43" s="203">
        <v>25</v>
      </c>
      <c r="AB43" s="795"/>
      <c r="AC43" s="796"/>
      <c r="AD43" s="796"/>
      <c r="AE43" s="796"/>
      <c r="AF43" s="796"/>
      <c r="AG43" s="796"/>
    </row>
    <row r="44" spans="1:33" ht="12" customHeight="1">
      <c r="A44" s="7"/>
      <c r="B44" s="4" t="s">
        <v>449</v>
      </c>
      <c r="D44" s="120"/>
      <c r="E44" s="120"/>
      <c r="F44" s="120"/>
      <c r="G44" s="120"/>
      <c r="H44" s="120"/>
      <c r="J44" s="203">
        <v>17</v>
      </c>
      <c r="K44" s="793"/>
      <c r="L44" s="794"/>
      <c r="M44" s="794"/>
      <c r="N44" s="794"/>
      <c r="O44" s="794"/>
      <c r="P44" s="803"/>
      <c r="Q44" s="7">
        <v>26</v>
      </c>
      <c r="R44" s="4" t="s">
        <v>450</v>
      </c>
      <c r="AA44" s="203">
        <v>26</v>
      </c>
      <c r="AB44" s="795"/>
      <c r="AC44" s="796"/>
      <c r="AD44" s="796"/>
      <c r="AE44" s="796"/>
      <c r="AF44" s="796"/>
      <c r="AG44" s="796"/>
    </row>
    <row r="45" spans="1:33" ht="12" customHeight="1">
      <c r="A45" s="205">
        <v>18</v>
      </c>
      <c r="B45" s="6" t="s">
        <v>451</v>
      </c>
      <c r="C45" s="6"/>
      <c r="D45" s="6"/>
      <c r="E45" s="6"/>
      <c r="F45" s="6"/>
      <c r="G45" s="6"/>
      <c r="H45" s="6"/>
      <c r="I45" s="6"/>
      <c r="J45" s="203">
        <v>18</v>
      </c>
      <c r="K45" s="795"/>
      <c r="L45" s="796"/>
      <c r="M45" s="796"/>
      <c r="N45" s="796"/>
      <c r="O45" s="796"/>
      <c r="P45" s="802"/>
      <c r="Q45" s="205">
        <v>27</v>
      </c>
      <c r="R45" s="6" t="s">
        <v>452</v>
      </c>
      <c r="S45" s="6"/>
      <c r="T45" s="6"/>
      <c r="U45" s="6"/>
      <c r="V45" s="6"/>
      <c r="W45" s="6"/>
      <c r="X45" s="6"/>
      <c r="Y45" s="6"/>
      <c r="Z45" s="6"/>
      <c r="AA45" s="203">
        <v>27</v>
      </c>
      <c r="AB45" s="795">
        <f>AA100</f>
        <v>0</v>
      </c>
      <c r="AC45" s="796"/>
      <c r="AD45" s="796"/>
      <c r="AE45" s="796"/>
      <c r="AF45" s="796"/>
      <c r="AG45" s="796"/>
    </row>
    <row r="46" spans="1:33" ht="12" customHeight="1">
      <c r="A46" s="7">
        <v>28</v>
      </c>
      <c r="B46" s="4" t="s">
        <v>453</v>
      </c>
      <c r="C46" s="233"/>
      <c r="D46" s="233"/>
      <c r="E46" s="233"/>
      <c r="F46" s="233"/>
      <c r="G46" s="233"/>
      <c r="H46" s="233"/>
      <c r="I46" s="233"/>
      <c r="J46" s="222"/>
      <c r="K46" s="233"/>
      <c r="L46" s="233"/>
      <c r="M46" s="233"/>
      <c r="N46" s="233"/>
      <c r="O46" s="233"/>
      <c r="P46" s="233"/>
      <c r="Q46" s="222"/>
      <c r="R46" s="233"/>
      <c r="S46" s="233"/>
      <c r="T46" s="233"/>
      <c r="U46" s="233"/>
      <c r="V46" s="233"/>
      <c r="W46" s="232"/>
      <c r="X46" s="232"/>
      <c r="Y46" s="232"/>
      <c r="Z46" s="233"/>
      <c r="AA46" s="116">
        <v>28</v>
      </c>
      <c r="AB46" s="795">
        <f>K27+K29+K31+K32+K33+K36+K38+K39+K41+K42+K44+K45+AB27+AB29+AB30+AB31+AB32+AB33+AB35+AB42+AB43+AB44+AB45</f>
        <v>0</v>
      </c>
      <c r="AC46" s="796"/>
      <c r="AD46" s="796"/>
      <c r="AE46" s="796"/>
      <c r="AF46" s="796"/>
      <c r="AG46" s="796"/>
    </row>
    <row r="47" spans="1:33" ht="12" customHeight="1">
      <c r="A47" s="7">
        <v>29</v>
      </c>
      <c r="B47" s="4" t="s">
        <v>454</v>
      </c>
      <c r="M47" s="120"/>
      <c r="N47" s="120"/>
      <c r="O47" s="120"/>
      <c r="P47" s="120"/>
      <c r="Q47" s="120"/>
      <c r="R47" s="120"/>
      <c r="S47" s="120"/>
      <c r="T47" s="120"/>
      <c r="U47" s="120"/>
      <c r="V47" s="252"/>
      <c r="W47" s="120"/>
      <c r="X47" s="120"/>
      <c r="Y47" s="120"/>
      <c r="AA47" s="207">
        <v>29</v>
      </c>
      <c r="AB47" s="795">
        <f>AB25-AB46</f>
        <v>0</v>
      </c>
      <c r="AC47" s="796"/>
      <c r="AD47" s="796"/>
      <c r="AE47" s="796"/>
      <c r="AF47" s="796"/>
      <c r="AG47" s="796"/>
    </row>
    <row r="48" spans="1:33" ht="13.5" customHeight="1">
      <c r="A48" s="7">
        <v>30</v>
      </c>
      <c r="B48" s="4" t="s">
        <v>455</v>
      </c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AA48" s="207">
        <v>30</v>
      </c>
      <c r="AB48" s="795"/>
      <c r="AC48" s="796"/>
      <c r="AD48" s="796"/>
      <c r="AE48" s="796"/>
      <c r="AF48" s="796"/>
      <c r="AG48" s="796"/>
    </row>
    <row r="49" spans="1:33" ht="12" customHeight="1">
      <c r="A49" s="7">
        <v>31</v>
      </c>
      <c r="B49" s="3" t="s">
        <v>456</v>
      </c>
      <c r="AA49" s="253"/>
    </row>
    <row r="50" spans="1:33" ht="13.5" customHeight="1">
      <c r="A50" s="7"/>
      <c r="B50" s="4" t="s">
        <v>457</v>
      </c>
      <c r="Y50" s="120"/>
      <c r="AA50" s="203">
        <v>31</v>
      </c>
      <c r="AB50" s="793">
        <f>AB47-AB48</f>
        <v>0</v>
      </c>
      <c r="AC50" s="794"/>
      <c r="AD50" s="794"/>
      <c r="AE50" s="794"/>
      <c r="AF50" s="794"/>
      <c r="AG50" s="794"/>
    </row>
    <row r="51" spans="1:33" ht="12" customHeight="1">
      <c r="A51" s="7"/>
      <c r="B51" s="4" t="s">
        <v>458</v>
      </c>
    </row>
    <row r="52" spans="1:33" ht="12" customHeight="1">
      <c r="A52" s="7"/>
      <c r="B52" s="4" t="s">
        <v>459</v>
      </c>
    </row>
    <row r="53" spans="1:33" ht="12" customHeight="1">
      <c r="A53" s="7">
        <v>32</v>
      </c>
      <c r="B53" s="4" t="s">
        <v>460</v>
      </c>
    </row>
    <row r="54" spans="1:33" ht="12" customHeight="1">
      <c r="A54" s="7"/>
      <c r="B54" s="4" t="s">
        <v>461</v>
      </c>
      <c r="AA54" s="4" t="s">
        <v>462</v>
      </c>
      <c r="AC54" s="4" t="s">
        <v>463</v>
      </c>
    </row>
    <row r="55" spans="1:33" ht="12" customHeight="1">
      <c r="A55" s="7"/>
      <c r="B55" s="4" t="s">
        <v>464</v>
      </c>
      <c r="AA55" s="4" t="s">
        <v>465</v>
      </c>
      <c r="AC55" s="4" t="s">
        <v>466</v>
      </c>
    </row>
    <row r="56" spans="1:33" ht="13.5" customHeight="1" thickBot="1">
      <c r="A56" s="43"/>
      <c r="B56" s="43" t="s">
        <v>467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 t="s">
        <v>468</v>
      </c>
      <c r="AD56" s="43"/>
      <c r="AE56" s="43"/>
      <c r="AF56" s="43"/>
      <c r="AG56" s="43"/>
    </row>
    <row r="57" spans="1:33">
      <c r="A57" s="3" t="s">
        <v>375</v>
      </c>
      <c r="AG57" s="168" t="s">
        <v>750</v>
      </c>
    </row>
    <row r="62" spans="1:33">
      <c r="A62" s="6" t="s">
        <v>750</v>
      </c>
      <c r="D62" s="6"/>
      <c r="E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218" t="s">
        <v>469</v>
      </c>
    </row>
    <row r="63" spans="1:33" ht="13.5">
      <c r="A63" s="248" t="s">
        <v>234</v>
      </c>
      <c r="B63" s="249"/>
      <c r="C63" s="249"/>
      <c r="D63" s="212"/>
      <c r="E63" s="231" t="s">
        <v>470</v>
      </c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</row>
    <row r="64" spans="1:33">
      <c r="A64" s="7">
        <v>33</v>
      </c>
      <c r="B64" s="4" t="s">
        <v>471</v>
      </c>
      <c r="AA64" s="222"/>
    </row>
    <row r="65" spans="1:33">
      <c r="A65" s="7"/>
      <c r="B65" s="4" t="s">
        <v>472</v>
      </c>
      <c r="I65" s="7" t="s">
        <v>13</v>
      </c>
      <c r="K65" s="4" t="s">
        <v>473</v>
      </c>
      <c r="M65" s="7" t="s">
        <v>15</v>
      </c>
      <c r="O65" s="4" t="s">
        <v>474</v>
      </c>
      <c r="V65" s="7" t="s">
        <v>124</v>
      </c>
      <c r="X65" s="4" t="s">
        <v>475</v>
      </c>
      <c r="AA65" s="7"/>
    </row>
    <row r="66" spans="1:33">
      <c r="A66" s="7">
        <v>34</v>
      </c>
      <c r="B66" s="4" t="s">
        <v>476</v>
      </c>
      <c r="AA66" s="7"/>
    </row>
    <row r="67" spans="1:33">
      <c r="A67" s="7"/>
      <c r="B67" s="4" t="s">
        <v>477</v>
      </c>
      <c r="AA67" s="7"/>
      <c r="AD67" s="3" t="s">
        <v>82</v>
      </c>
      <c r="AG67" s="81" t="s">
        <v>81</v>
      </c>
    </row>
    <row r="68" spans="1:33" ht="14.25">
      <c r="A68" s="7">
        <v>35</v>
      </c>
      <c r="B68" s="4" t="s">
        <v>478</v>
      </c>
      <c r="W68" s="120"/>
      <c r="X68" s="120"/>
      <c r="Y68" s="120"/>
      <c r="AA68" s="203">
        <v>35</v>
      </c>
      <c r="AB68" s="810"/>
      <c r="AC68" s="811"/>
      <c r="AD68" s="811"/>
      <c r="AE68" s="811"/>
      <c r="AF68" s="811"/>
      <c r="AG68" s="811"/>
    </row>
    <row r="69" spans="1:33" ht="14.25">
      <c r="A69" s="7">
        <v>36</v>
      </c>
      <c r="B69" s="4" t="s">
        <v>479</v>
      </c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AA69" s="203">
        <v>36</v>
      </c>
      <c r="AB69" s="530"/>
      <c r="AC69" s="531"/>
      <c r="AD69" s="531"/>
      <c r="AE69" s="531"/>
      <c r="AF69" s="531"/>
      <c r="AG69" s="531"/>
    </row>
    <row r="70" spans="1:33" ht="14.25">
      <c r="A70" s="7">
        <v>37</v>
      </c>
      <c r="B70" s="4" t="s">
        <v>480</v>
      </c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AA70" s="203">
        <v>37</v>
      </c>
      <c r="AB70" s="530"/>
      <c r="AC70" s="531"/>
      <c r="AD70" s="531"/>
      <c r="AE70" s="531"/>
      <c r="AF70" s="531"/>
      <c r="AG70" s="531"/>
    </row>
    <row r="71" spans="1:33" ht="14.25">
      <c r="A71" s="7">
        <v>38</v>
      </c>
      <c r="B71" s="4" t="s">
        <v>481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AA71" s="203">
        <v>38</v>
      </c>
      <c r="AB71" s="530"/>
      <c r="AC71" s="531"/>
      <c r="AD71" s="531"/>
      <c r="AE71" s="531"/>
      <c r="AF71" s="531"/>
      <c r="AG71" s="531"/>
    </row>
    <row r="72" spans="1:33" ht="15" thickBot="1">
      <c r="A72" s="7">
        <v>39</v>
      </c>
      <c r="B72" s="4" t="s">
        <v>482</v>
      </c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AA72" s="250">
        <v>39</v>
      </c>
      <c r="AB72" s="806"/>
      <c r="AC72" s="807"/>
      <c r="AD72" s="807"/>
      <c r="AE72" s="807"/>
      <c r="AF72" s="807"/>
      <c r="AG72" s="807"/>
    </row>
    <row r="73" spans="1:33" ht="14.25">
      <c r="A73" s="7">
        <v>40</v>
      </c>
      <c r="B73" s="4" t="s">
        <v>483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AA73" s="203">
        <v>40</v>
      </c>
      <c r="AB73" s="808"/>
      <c r="AC73" s="809"/>
      <c r="AD73" s="809"/>
      <c r="AE73" s="809"/>
      <c r="AF73" s="809"/>
      <c r="AG73" s="809"/>
    </row>
    <row r="74" spans="1:33" ht="15" thickBot="1">
      <c r="A74" s="7">
        <v>41</v>
      </c>
      <c r="B74" s="4" t="s">
        <v>484</v>
      </c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AA74" s="250">
        <v>41</v>
      </c>
      <c r="AB74" s="806"/>
      <c r="AC74" s="807"/>
      <c r="AD74" s="807"/>
      <c r="AE74" s="807"/>
      <c r="AF74" s="807"/>
      <c r="AG74" s="807"/>
    </row>
    <row r="75" spans="1:33" ht="14.25">
      <c r="A75" s="205">
        <v>42</v>
      </c>
      <c r="B75" s="6" t="s">
        <v>485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203">
        <v>42</v>
      </c>
      <c r="AB75" s="808"/>
      <c r="AC75" s="809"/>
      <c r="AD75" s="809"/>
      <c r="AE75" s="809"/>
      <c r="AF75" s="809"/>
      <c r="AG75" s="809"/>
    </row>
    <row r="76" spans="1:33" ht="13.5">
      <c r="A76" s="248" t="s">
        <v>378</v>
      </c>
      <c r="B76" s="249"/>
      <c r="C76" s="249"/>
      <c r="E76" s="3" t="s">
        <v>486</v>
      </c>
    </row>
    <row r="77" spans="1:33">
      <c r="A77" s="7"/>
      <c r="E77" s="4" t="s">
        <v>487</v>
      </c>
    </row>
    <row r="78" spans="1:33">
      <c r="A78" s="205"/>
      <c r="B78" s="6"/>
      <c r="C78" s="6"/>
      <c r="D78" s="6"/>
      <c r="E78" s="6" t="s">
        <v>488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spans="1:33">
      <c r="A79" s="7">
        <v>43</v>
      </c>
      <c r="B79" s="4" t="s">
        <v>489</v>
      </c>
      <c r="W79" s="232"/>
      <c r="X79" s="232"/>
      <c r="Y79" s="254" t="s">
        <v>490</v>
      </c>
      <c r="Z79" s="232"/>
      <c r="AA79" s="232"/>
      <c r="AB79" s="254" t="s">
        <v>491</v>
      </c>
      <c r="AC79" s="232"/>
      <c r="AD79" s="232"/>
    </row>
    <row r="80" spans="1:33">
      <c r="A80" s="7">
        <v>44</v>
      </c>
      <c r="B80" s="4" t="s">
        <v>492</v>
      </c>
    </row>
    <row r="81" spans="1:33">
      <c r="A81" s="7"/>
      <c r="B81" s="7" t="s">
        <v>13</v>
      </c>
      <c r="C81" s="4" t="s">
        <v>493</v>
      </c>
      <c r="F81" s="120"/>
      <c r="G81" s="120"/>
      <c r="H81" s="120"/>
      <c r="I81" s="120"/>
      <c r="J81" s="120"/>
      <c r="K81" s="120"/>
      <c r="M81" s="7" t="s">
        <v>15</v>
      </c>
      <c r="N81" s="4" t="s">
        <v>494</v>
      </c>
      <c r="Q81" s="120"/>
      <c r="R81" s="120"/>
      <c r="S81" s="120"/>
      <c r="T81" s="120"/>
      <c r="U81" s="120"/>
      <c r="V81" s="120"/>
      <c r="X81" s="7" t="s">
        <v>124</v>
      </c>
      <c r="Y81" s="4" t="s">
        <v>495</v>
      </c>
      <c r="AA81" s="120"/>
      <c r="AB81" s="120"/>
      <c r="AC81" s="120"/>
      <c r="AD81" s="120"/>
      <c r="AE81" s="120"/>
      <c r="AF81" s="120"/>
    </row>
    <row r="82" spans="1:33">
      <c r="A82" s="7"/>
    </row>
    <row r="83" spans="1:33">
      <c r="A83" s="7">
        <v>45</v>
      </c>
      <c r="B83" s="4" t="s">
        <v>496</v>
      </c>
      <c r="S83" s="120"/>
      <c r="T83" s="120"/>
      <c r="U83" s="120"/>
      <c r="V83" s="120"/>
      <c r="W83" s="120"/>
      <c r="X83" s="120"/>
      <c r="Y83" s="120"/>
      <c r="Z83" s="120"/>
      <c r="AA83" s="120"/>
      <c r="AD83" s="3" t="s">
        <v>82</v>
      </c>
      <c r="AG83" s="3" t="s">
        <v>81</v>
      </c>
    </row>
    <row r="84" spans="1:33">
      <c r="A84" s="7">
        <v>46</v>
      </c>
      <c r="B84" s="4" t="s">
        <v>497</v>
      </c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D84" s="3" t="s">
        <v>82</v>
      </c>
      <c r="AG84" s="3" t="s">
        <v>81</v>
      </c>
    </row>
    <row r="85" spans="1:33">
      <c r="A85" s="7">
        <v>47</v>
      </c>
      <c r="B85" s="7" t="s">
        <v>13</v>
      </c>
      <c r="C85" s="4" t="s">
        <v>498</v>
      </c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D85" s="3" t="s">
        <v>82</v>
      </c>
      <c r="AG85" s="3" t="s">
        <v>81</v>
      </c>
    </row>
    <row r="86" spans="1:33" ht="18" customHeight="1">
      <c r="A86" s="205"/>
      <c r="B86" s="205" t="s">
        <v>15</v>
      </c>
      <c r="C86" s="6" t="s">
        <v>499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8" t="s">
        <v>82</v>
      </c>
      <c r="AE86" s="6"/>
      <c r="AF86" s="6"/>
      <c r="AG86" s="8" t="s">
        <v>81</v>
      </c>
    </row>
    <row r="87" spans="1:33" ht="13.5">
      <c r="A87" s="248" t="s">
        <v>379</v>
      </c>
      <c r="B87" s="249"/>
      <c r="C87" s="249"/>
      <c r="D87" s="212"/>
      <c r="E87" s="231" t="s">
        <v>500</v>
      </c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  <c r="T87" s="212"/>
      <c r="U87" s="212"/>
      <c r="V87" s="212"/>
      <c r="W87" s="212"/>
      <c r="X87" s="212"/>
      <c r="Y87" s="212"/>
      <c r="Z87" s="212"/>
      <c r="AA87" s="212"/>
      <c r="AB87" s="212"/>
      <c r="AC87" s="212"/>
      <c r="AD87" s="212"/>
      <c r="AE87" s="212"/>
      <c r="AF87" s="212"/>
      <c r="AG87" s="212"/>
    </row>
    <row r="88" spans="1:33" ht="15">
      <c r="A88" s="255"/>
      <c r="B88" s="256"/>
      <c r="C88" s="256"/>
      <c r="D88" s="256"/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6"/>
      <c r="P88" s="256"/>
      <c r="Q88" s="256"/>
      <c r="R88" s="256"/>
      <c r="S88" s="256"/>
      <c r="T88" s="256"/>
      <c r="U88" s="256"/>
      <c r="V88" s="256"/>
      <c r="W88" s="256"/>
      <c r="X88" s="256"/>
      <c r="Y88" s="256"/>
      <c r="Z88" s="256"/>
      <c r="AA88" s="804"/>
      <c r="AB88" s="805"/>
      <c r="AC88" s="805"/>
      <c r="AD88" s="805"/>
      <c r="AE88" s="805"/>
      <c r="AF88" s="805"/>
      <c r="AG88" s="805"/>
    </row>
    <row r="89" spans="1:33" ht="15">
      <c r="A89" s="257"/>
      <c r="B89" s="258"/>
      <c r="C89" s="258"/>
      <c r="D89" s="258"/>
      <c r="E89" s="258"/>
      <c r="F89" s="258"/>
      <c r="G89" s="258"/>
      <c r="H89" s="258"/>
      <c r="I89" s="258"/>
      <c r="J89" s="258"/>
      <c r="K89" s="258"/>
      <c r="L89" s="258"/>
      <c r="M89" s="258"/>
      <c r="N89" s="258"/>
      <c r="O89" s="258"/>
      <c r="P89" s="258"/>
      <c r="Q89" s="258"/>
      <c r="R89" s="258"/>
      <c r="S89" s="258"/>
      <c r="T89" s="258"/>
      <c r="U89" s="258"/>
      <c r="V89" s="258"/>
      <c r="W89" s="258"/>
      <c r="X89" s="258"/>
      <c r="Y89" s="258"/>
      <c r="Z89" s="259"/>
      <c r="AA89" s="804"/>
      <c r="AB89" s="805"/>
      <c r="AC89" s="805"/>
      <c r="AD89" s="805"/>
      <c r="AE89" s="805"/>
      <c r="AF89" s="805"/>
      <c r="AG89" s="805"/>
    </row>
    <row r="90" spans="1:33" ht="15">
      <c r="A90" s="257"/>
      <c r="B90" s="258"/>
      <c r="C90" s="258"/>
      <c r="D90" s="258"/>
      <c r="E90" s="258"/>
      <c r="F90" s="258"/>
      <c r="G90" s="258"/>
      <c r="H90" s="258"/>
      <c r="I90" s="258"/>
      <c r="J90" s="258"/>
      <c r="K90" s="258"/>
      <c r="L90" s="258"/>
      <c r="M90" s="258"/>
      <c r="N90" s="258"/>
      <c r="O90" s="258"/>
      <c r="P90" s="258"/>
      <c r="Q90" s="258"/>
      <c r="R90" s="258"/>
      <c r="S90" s="258"/>
      <c r="T90" s="258"/>
      <c r="U90" s="258"/>
      <c r="V90" s="258"/>
      <c r="W90" s="258"/>
      <c r="X90" s="258"/>
      <c r="Y90" s="258"/>
      <c r="Z90" s="259"/>
      <c r="AA90" s="804"/>
      <c r="AB90" s="805"/>
      <c r="AC90" s="805"/>
      <c r="AD90" s="805"/>
      <c r="AE90" s="805"/>
      <c r="AF90" s="805"/>
      <c r="AG90" s="805"/>
    </row>
    <row r="91" spans="1:33" ht="15">
      <c r="A91" s="257"/>
      <c r="B91" s="258"/>
      <c r="C91" s="258"/>
      <c r="D91" s="258"/>
      <c r="E91" s="258"/>
      <c r="F91" s="258"/>
      <c r="G91" s="258"/>
      <c r="H91" s="258"/>
      <c r="I91" s="258"/>
      <c r="J91" s="258"/>
      <c r="K91" s="258"/>
      <c r="L91" s="258"/>
      <c r="M91" s="258"/>
      <c r="N91" s="258"/>
      <c r="O91" s="258"/>
      <c r="P91" s="258"/>
      <c r="Q91" s="258"/>
      <c r="R91" s="258"/>
      <c r="S91" s="258"/>
      <c r="T91" s="258"/>
      <c r="U91" s="258"/>
      <c r="V91" s="258"/>
      <c r="W91" s="258"/>
      <c r="X91" s="258"/>
      <c r="Y91" s="258"/>
      <c r="Z91" s="259"/>
      <c r="AA91" s="804"/>
      <c r="AB91" s="805"/>
      <c r="AC91" s="805"/>
      <c r="AD91" s="805"/>
      <c r="AE91" s="805"/>
      <c r="AF91" s="805"/>
      <c r="AG91" s="805"/>
    </row>
    <row r="92" spans="1:33" ht="15">
      <c r="A92" s="257"/>
      <c r="B92" s="258"/>
      <c r="C92" s="258"/>
      <c r="D92" s="258"/>
      <c r="E92" s="258"/>
      <c r="F92" s="258"/>
      <c r="G92" s="258"/>
      <c r="H92" s="258"/>
      <c r="I92" s="258"/>
      <c r="J92" s="258"/>
      <c r="K92" s="258"/>
      <c r="L92" s="258"/>
      <c r="M92" s="258"/>
      <c r="N92" s="258"/>
      <c r="O92" s="258"/>
      <c r="P92" s="258"/>
      <c r="Q92" s="258"/>
      <c r="R92" s="258"/>
      <c r="S92" s="258"/>
      <c r="T92" s="258"/>
      <c r="U92" s="258"/>
      <c r="V92" s="258"/>
      <c r="W92" s="258"/>
      <c r="X92" s="258"/>
      <c r="Y92" s="258"/>
      <c r="Z92" s="259"/>
      <c r="AA92" s="804"/>
      <c r="AB92" s="805"/>
      <c r="AC92" s="805"/>
      <c r="AD92" s="805"/>
      <c r="AE92" s="805"/>
      <c r="AF92" s="805"/>
      <c r="AG92" s="805"/>
    </row>
    <row r="93" spans="1:33" ht="15">
      <c r="A93" s="257"/>
      <c r="B93" s="258"/>
      <c r="C93" s="258"/>
      <c r="D93" s="258"/>
      <c r="E93" s="258"/>
      <c r="F93" s="258"/>
      <c r="G93" s="258"/>
      <c r="H93" s="258"/>
      <c r="I93" s="258"/>
      <c r="J93" s="258"/>
      <c r="K93" s="258"/>
      <c r="L93" s="258"/>
      <c r="M93" s="258"/>
      <c r="N93" s="258"/>
      <c r="O93" s="258"/>
      <c r="P93" s="258"/>
      <c r="Q93" s="258"/>
      <c r="R93" s="258"/>
      <c r="S93" s="258"/>
      <c r="T93" s="258"/>
      <c r="U93" s="258"/>
      <c r="V93" s="258"/>
      <c r="W93" s="258"/>
      <c r="X93" s="258"/>
      <c r="Y93" s="258"/>
      <c r="Z93" s="259"/>
      <c r="AA93" s="804"/>
      <c r="AB93" s="805"/>
      <c r="AC93" s="805"/>
      <c r="AD93" s="805"/>
      <c r="AE93" s="805"/>
      <c r="AF93" s="805"/>
      <c r="AG93" s="805"/>
    </row>
    <row r="94" spans="1:33" ht="15">
      <c r="A94" s="257"/>
      <c r="B94" s="258"/>
      <c r="C94" s="258"/>
      <c r="D94" s="258"/>
      <c r="E94" s="258"/>
      <c r="F94" s="258"/>
      <c r="G94" s="258"/>
      <c r="H94" s="258"/>
      <c r="I94" s="258"/>
      <c r="J94" s="258"/>
      <c r="K94" s="258"/>
      <c r="L94" s="258"/>
      <c r="M94" s="258"/>
      <c r="N94" s="258"/>
      <c r="O94" s="258"/>
      <c r="P94" s="258"/>
      <c r="Q94" s="258"/>
      <c r="R94" s="258"/>
      <c r="S94" s="258"/>
      <c r="T94" s="258"/>
      <c r="U94" s="258"/>
      <c r="V94" s="258"/>
      <c r="W94" s="258"/>
      <c r="X94" s="258"/>
      <c r="Y94" s="258"/>
      <c r="Z94" s="259"/>
      <c r="AA94" s="804"/>
      <c r="AB94" s="805"/>
      <c r="AC94" s="805"/>
      <c r="AD94" s="805"/>
      <c r="AE94" s="805"/>
      <c r="AF94" s="805"/>
      <c r="AG94" s="805"/>
    </row>
    <row r="95" spans="1:33" ht="15">
      <c r="A95" s="257"/>
      <c r="B95" s="258"/>
      <c r="C95" s="258"/>
      <c r="D95" s="258"/>
      <c r="E95" s="258"/>
      <c r="F95" s="258"/>
      <c r="G95" s="258"/>
      <c r="H95" s="258"/>
      <c r="I95" s="258"/>
      <c r="J95" s="258"/>
      <c r="K95" s="258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8"/>
      <c r="X95" s="258"/>
      <c r="Y95" s="258"/>
      <c r="Z95" s="259"/>
      <c r="AA95" s="804"/>
      <c r="AB95" s="805"/>
      <c r="AC95" s="805"/>
      <c r="AD95" s="805"/>
      <c r="AE95" s="805"/>
      <c r="AF95" s="805"/>
      <c r="AG95" s="805"/>
    </row>
    <row r="96" spans="1:33" ht="15">
      <c r="A96" s="257"/>
      <c r="B96" s="258"/>
      <c r="C96" s="258"/>
      <c r="D96" s="258"/>
      <c r="E96" s="258"/>
      <c r="F96" s="258"/>
      <c r="G96" s="258"/>
      <c r="H96" s="258"/>
      <c r="I96" s="258"/>
      <c r="J96" s="258"/>
      <c r="K96" s="258"/>
      <c r="L96" s="258"/>
      <c r="M96" s="258"/>
      <c r="N96" s="258"/>
      <c r="O96" s="258"/>
      <c r="P96" s="258"/>
      <c r="Q96" s="258"/>
      <c r="R96" s="258"/>
      <c r="S96" s="258"/>
      <c r="T96" s="258"/>
      <c r="U96" s="258"/>
      <c r="V96" s="258"/>
      <c r="W96" s="258"/>
      <c r="X96" s="258"/>
      <c r="Y96" s="258"/>
      <c r="Z96" s="259"/>
      <c r="AA96" s="804"/>
      <c r="AB96" s="805"/>
      <c r="AC96" s="805"/>
      <c r="AD96" s="805"/>
      <c r="AE96" s="805"/>
      <c r="AF96" s="805"/>
      <c r="AG96" s="805"/>
    </row>
    <row r="97" spans="1:34" ht="15">
      <c r="A97" s="257"/>
      <c r="B97" s="258"/>
      <c r="C97" s="258"/>
      <c r="D97" s="258"/>
      <c r="E97" s="258"/>
      <c r="F97" s="258"/>
      <c r="G97" s="258"/>
      <c r="H97" s="258"/>
      <c r="I97" s="258"/>
      <c r="J97" s="258"/>
      <c r="K97" s="258"/>
      <c r="L97" s="258"/>
      <c r="M97" s="258"/>
      <c r="N97" s="258"/>
      <c r="O97" s="258"/>
      <c r="P97" s="258"/>
      <c r="Q97" s="258"/>
      <c r="R97" s="258"/>
      <c r="S97" s="258"/>
      <c r="T97" s="258"/>
      <c r="U97" s="258"/>
      <c r="V97" s="258"/>
      <c r="W97" s="258"/>
      <c r="X97" s="258"/>
      <c r="Y97" s="258"/>
      <c r="Z97" s="259"/>
      <c r="AA97" s="804"/>
      <c r="AB97" s="805"/>
      <c r="AC97" s="805"/>
      <c r="AD97" s="805"/>
      <c r="AE97" s="805"/>
      <c r="AF97" s="805"/>
      <c r="AG97" s="805"/>
    </row>
    <row r="98" spans="1:34" ht="15">
      <c r="A98" s="257"/>
      <c r="B98" s="258"/>
      <c r="C98" s="258"/>
      <c r="D98" s="258"/>
      <c r="E98" s="258"/>
      <c r="F98" s="258"/>
      <c r="G98" s="258"/>
      <c r="H98" s="258"/>
      <c r="I98" s="258"/>
      <c r="J98" s="258"/>
      <c r="K98" s="258"/>
      <c r="L98" s="258"/>
      <c r="M98" s="258"/>
      <c r="N98" s="258"/>
      <c r="O98" s="258"/>
      <c r="P98" s="258"/>
      <c r="Q98" s="258"/>
      <c r="R98" s="258"/>
      <c r="S98" s="258"/>
      <c r="T98" s="258"/>
      <c r="U98" s="258"/>
      <c r="V98" s="258"/>
      <c r="W98" s="258"/>
      <c r="X98" s="258"/>
      <c r="Y98" s="258"/>
      <c r="Z98" s="259"/>
      <c r="AA98" s="804"/>
      <c r="AB98" s="805"/>
      <c r="AC98" s="805"/>
      <c r="AD98" s="805"/>
      <c r="AE98" s="805"/>
      <c r="AF98" s="805"/>
      <c r="AG98" s="805"/>
    </row>
    <row r="99" spans="1:34" ht="15">
      <c r="A99" s="260"/>
      <c r="B99" s="261"/>
      <c r="C99" s="261"/>
      <c r="D99" s="261"/>
      <c r="E99" s="261"/>
      <c r="F99" s="261"/>
      <c r="G99" s="261"/>
      <c r="H99" s="261"/>
      <c r="I99" s="261"/>
      <c r="J99" s="261"/>
      <c r="K99" s="261"/>
      <c r="L99" s="261"/>
      <c r="M99" s="261"/>
      <c r="N99" s="261"/>
      <c r="O99" s="261"/>
      <c r="P99" s="261"/>
      <c r="Q99" s="261"/>
      <c r="R99" s="261"/>
      <c r="S99" s="261"/>
      <c r="T99" s="261"/>
      <c r="U99" s="261"/>
      <c r="V99" s="261"/>
      <c r="W99" s="261"/>
      <c r="X99" s="261"/>
      <c r="Y99" s="261"/>
      <c r="Z99" s="261"/>
      <c r="AA99" s="804"/>
      <c r="AB99" s="805"/>
      <c r="AC99" s="805"/>
      <c r="AD99" s="805"/>
      <c r="AE99" s="805"/>
      <c r="AF99" s="805"/>
      <c r="AG99" s="805"/>
    </row>
    <row r="100" spans="1:34" ht="15" thickBot="1">
      <c r="A100" s="262">
        <v>48</v>
      </c>
      <c r="B100" s="263" t="s">
        <v>501</v>
      </c>
      <c r="C100" s="263"/>
      <c r="D100" s="263"/>
      <c r="E100" s="263"/>
      <c r="F100" s="263"/>
      <c r="G100" s="263"/>
      <c r="H100" s="263"/>
      <c r="I100" s="263"/>
      <c r="J100" s="263"/>
      <c r="K100" s="263"/>
      <c r="L100" s="263"/>
      <c r="M100" s="263"/>
      <c r="N100" s="263"/>
      <c r="O100" s="263"/>
      <c r="P100" s="263"/>
      <c r="Q100" s="263"/>
      <c r="R100" s="263"/>
      <c r="S100" s="263"/>
      <c r="T100" s="263"/>
      <c r="U100" s="263"/>
      <c r="V100" s="263"/>
      <c r="W100" s="263"/>
      <c r="X100" s="263"/>
      <c r="Y100" s="263"/>
      <c r="Z100" s="264">
        <v>48</v>
      </c>
      <c r="AA100" s="812">
        <f>SUM(AA88:AG99)</f>
        <v>0</v>
      </c>
      <c r="AB100" s="813"/>
      <c r="AC100" s="813"/>
      <c r="AD100" s="813"/>
      <c r="AE100" s="813"/>
      <c r="AF100" s="813"/>
      <c r="AG100" s="813"/>
    </row>
    <row r="101" spans="1:34">
      <c r="A101" s="7"/>
      <c r="AG101" s="168" t="s">
        <v>750</v>
      </c>
      <c r="AH101" s="3"/>
    </row>
    <row r="102" spans="1:34">
      <c r="A102" s="7"/>
    </row>
    <row r="103" spans="1:34">
      <c r="A103" s="7"/>
    </row>
    <row r="104" spans="1:34">
      <c r="A104" s="7"/>
    </row>
    <row r="105" spans="1:34">
      <c r="A105" s="7"/>
    </row>
    <row r="106" spans="1:34">
      <c r="A106" s="7"/>
    </row>
    <row r="107" spans="1:34">
      <c r="A107" s="7"/>
    </row>
    <row r="108" spans="1:34">
      <c r="A108" s="7"/>
    </row>
    <row r="109" spans="1:34">
      <c r="A109" s="7"/>
    </row>
    <row r="110" spans="1:34">
      <c r="A110" s="7"/>
    </row>
    <row r="111" spans="1:34">
      <c r="A111" s="7"/>
    </row>
    <row r="112" spans="1:34">
      <c r="A112" s="7"/>
    </row>
    <row r="113" spans="1:1">
      <c r="A113" s="7"/>
    </row>
    <row r="114" spans="1:1">
      <c r="A114" s="7"/>
    </row>
    <row r="115" spans="1:1">
      <c r="A115" s="7"/>
    </row>
    <row r="116" spans="1:1">
      <c r="A116" s="7"/>
    </row>
    <row r="117" spans="1:1">
      <c r="A117" s="7"/>
    </row>
    <row r="118" spans="1:1">
      <c r="A118" s="7"/>
    </row>
    <row r="119" spans="1:1">
      <c r="A119" s="7"/>
    </row>
    <row r="120" spans="1:1">
      <c r="A120" s="7"/>
    </row>
    <row r="121" spans="1:1">
      <c r="A121" s="7"/>
    </row>
  </sheetData>
  <mergeCells count="72">
    <mergeCell ref="AA100:AG100"/>
    <mergeCell ref="AA95:AG95"/>
    <mergeCell ref="AA88:AG88"/>
    <mergeCell ref="AA89:AG89"/>
    <mergeCell ref="AA96:AG96"/>
    <mergeCell ref="AA97:AG97"/>
    <mergeCell ref="AA98:AG98"/>
    <mergeCell ref="AA99:AG99"/>
    <mergeCell ref="AA90:AG90"/>
    <mergeCell ref="AA91:AG91"/>
    <mergeCell ref="AB46:AG46"/>
    <mergeCell ref="AB47:AG47"/>
    <mergeCell ref="AA92:AG92"/>
    <mergeCell ref="AA93:AG93"/>
    <mergeCell ref="AA94:AG94"/>
    <mergeCell ref="AB71:AG71"/>
    <mergeCell ref="AB72:AG72"/>
    <mergeCell ref="AB73:AG73"/>
    <mergeCell ref="AB74:AG74"/>
    <mergeCell ref="AB75:AG75"/>
    <mergeCell ref="AB48:AG48"/>
    <mergeCell ref="AB50:AG50"/>
    <mergeCell ref="AB68:AG68"/>
    <mergeCell ref="AB69:AG69"/>
    <mergeCell ref="AB70:AG70"/>
    <mergeCell ref="AB43:AG43"/>
    <mergeCell ref="K44:P44"/>
    <mergeCell ref="AB44:AG44"/>
    <mergeCell ref="K45:P45"/>
    <mergeCell ref="AB45:AG45"/>
    <mergeCell ref="K27:P27"/>
    <mergeCell ref="AB27:AG27"/>
    <mergeCell ref="K29:P29"/>
    <mergeCell ref="K42:P42"/>
    <mergeCell ref="AB42:AG42"/>
    <mergeCell ref="K31:P31"/>
    <mergeCell ref="AB31:AG31"/>
    <mergeCell ref="K32:P32"/>
    <mergeCell ref="AB32:AG32"/>
    <mergeCell ref="K33:P33"/>
    <mergeCell ref="AB33:AG33"/>
    <mergeCell ref="AB35:AG35"/>
    <mergeCell ref="K36:P36"/>
    <mergeCell ref="K38:P38"/>
    <mergeCell ref="K39:P39"/>
    <mergeCell ref="K41:P41"/>
    <mergeCell ref="X37:Z37"/>
    <mergeCell ref="X41:Z41"/>
    <mergeCell ref="Y6:AG6"/>
    <mergeCell ref="AB29:AG29"/>
    <mergeCell ref="AB30:AG30"/>
    <mergeCell ref="AB19:AG19"/>
    <mergeCell ref="AB20:AG20"/>
    <mergeCell ref="AB21:AG21"/>
    <mergeCell ref="AB22:AG22"/>
    <mergeCell ref="AB23:AG23"/>
    <mergeCell ref="AB24:AG24"/>
    <mergeCell ref="AB25:AG25"/>
    <mergeCell ref="A7:X7"/>
    <mergeCell ref="A9:X9"/>
    <mergeCell ref="A11:X11"/>
    <mergeCell ref="N12:AG12"/>
    <mergeCell ref="H2:AC2"/>
    <mergeCell ref="H3:AC3"/>
    <mergeCell ref="H4:AC4"/>
    <mergeCell ref="H5:Q5"/>
    <mergeCell ref="R5:AC5"/>
    <mergeCell ref="N13:AG13"/>
    <mergeCell ref="Y7:AG7"/>
    <mergeCell ref="Y8:AG8"/>
    <mergeCell ref="Z9:AA9"/>
    <mergeCell ref="Y10:AG10"/>
  </mergeCells>
  <pageMargins left="0.7" right="0.7" top="0.5" bottom="0.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4" name="Check Box 1">
              <controlPr defaultSize="0" autoFill="0" autoLine="0" autoPict="0">
                <anchor moveWithCells="1">
                  <from>
                    <xdr:col>6</xdr:col>
                    <xdr:colOff>171450</xdr:colOff>
                    <xdr:row>12</xdr:row>
                    <xdr:rowOff>161925</xdr:rowOff>
                  </from>
                  <to>
                    <xdr:col>8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6" r:id="rId5" name="Check Box 2">
              <controlPr defaultSize="0" autoFill="0" autoLine="0" autoPict="0">
                <anchor moveWithCells="1">
                  <from>
                    <xdr:col>10</xdr:col>
                    <xdr:colOff>171450</xdr:colOff>
                    <xdr:row>12</xdr:row>
                    <xdr:rowOff>161925</xdr:rowOff>
                  </from>
                  <to>
                    <xdr:col>12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7" r:id="rId6" name="Check Box 3">
              <controlPr defaultSize="0" autoFill="0" autoLine="0" autoPict="0">
                <anchor moveWithCells="1">
                  <from>
                    <xdr:col>15</xdr:col>
                    <xdr:colOff>161925</xdr:colOff>
                    <xdr:row>12</xdr:row>
                    <xdr:rowOff>161925</xdr:rowOff>
                  </from>
                  <to>
                    <xdr:col>17</xdr:col>
                    <xdr:colOff>104775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8" r:id="rId7" name="Check Box 4">
              <controlPr defaultSize="0" autoFill="0" autoLine="0" autoPict="0">
                <anchor moveWithCells="1">
                  <from>
                    <xdr:col>30</xdr:col>
                    <xdr:colOff>171450</xdr:colOff>
                    <xdr:row>14</xdr:row>
                    <xdr:rowOff>133350</xdr:rowOff>
                  </from>
                  <to>
                    <xdr:col>32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9" r:id="rId8" name="Check Box 5">
              <controlPr defaultSize="0" autoFill="0" autoLine="0" autoPict="0">
                <anchor moveWithCells="1">
                  <from>
                    <xdr:col>30</xdr:col>
                    <xdr:colOff>161925</xdr:colOff>
                    <xdr:row>13</xdr:row>
                    <xdr:rowOff>133350</xdr:rowOff>
                  </from>
                  <to>
                    <xdr:col>32</xdr:col>
                    <xdr:colOff>104775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0" r:id="rId9" name="Check Box 6">
              <controlPr defaultSize="0" autoFill="0" autoLine="0" autoPict="0">
                <anchor moveWithCells="1">
                  <from>
                    <xdr:col>28</xdr:col>
                    <xdr:colOff>152400</xdr:colOff>
                    <xdr:row>13</xdr:row>
                    <xdr:rowOff>133350</xdr:rowOff>
                  </from>
                  <to>
                    <xdr:col>30</xdr:col>
                    <xdr:colOff>95250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1" r:id="rId10" name="Check Box 7">
              <controlPr defaultSize="0" autoFill="0" autoLine="0" autoPict="0">
                <anchor moveWithCells="1">
                  <from>
                    <xdr:col>26</xdr:col>
                    <xdr:colOff>161925</xdr:colOff>
                    <xdr:row>53</xdr:row>
                    <xdr:rowOff>133350</xdr:rowOff>
                  </from>
                  <to>
                    <xdr:col>28</xdr:col>
                    <xdr:colOff>104775</xdr:colOff>
                    <xdr:row>55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2" r:id="rId11" name="Check Box 8">
              <controlPr defaultSize="0" autoFill="0" autoLine="0" autoPict="0">
                <anchor moveWithCells="1">
                  <from>
                    <xdr:col>26</xdr:col>
                    <xdr:colOff>161925</xdr:colOff>
                    <xdr:row>52</xdr:row>
                    <xdr:rowOff>133350</xdr:rowOff>
                  </from>
                  <to>
                    <xdr:col>28</xdr:col>
                    <xdr:colOff>104775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3" r:id="rId12" name="Check Box 9">
              <controlPr defaultSize="0" autoFill="0" autoLine="0" autoPict="0">
                <anchor moveWithCells="1">
                  <from>
                    <xdr:col>8</xdr:col>
                    <xdr:colOff>161925</xdr:colOff>
                    <xdr:row>63</xdr:row>
                    <xdr:rowOff>133350</xdr:rowOff>
                  </from>
                  <to>
                    <xdr:col>10</xdr:col>
                    <xdr:colOff>104775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4" r:id="rId13" name="Check Box 10">
              <controlPr defaultSize="0" autoFill="0" autoLine="0" autoPict="0">
                <anchor moveWithCells="1">
                  <from>
                    <xdr:col>12</xdr:col>
                    <xdr:colOff>161925</xdr:colOff>
                    <xdr:row>63</xdr:row>
                    <xdr:rowOff>133350</xdr:rowOff>
                  </from>
                  <to>
                    <xdr:col>14</xdr:col>
                    <xdr:colOff>104775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5" r:id="rId14" name="Check Box 11">
              <controlPr defaultSize="0" autoFill="0" autoLine="0" autoPict="0">
                <anchor moveWithCells="1">
                  <from>
                    <xdr:col>21</xdr:col>
                    <xdr:colOff>161925</xdr:colOff>
                    <xdr:row>63</xdr:row>
                    <xdr:rowOff>133350</xdr:rowOff>
                  </from>
                  <to>
                    <xdr:col>23</xdr:col>
                    <xdr:colOff>104775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6" r:id="rId15" name="Check Box 12">
              <controlPr defaultSize="0" autoFill="0" autoLine="0" autoPict="0">
                <anchor moveWithCells="1">
                  <from>
                    <xdr:col>30</xdr:col>
                    <xdr:colOff>161925</xdr:colOff>
                    <xdr:row>65</xdr:row>
                    <xdr:rowOff>133350</xdr:rowOff>
                  </from>
                  <to>
                    <xdr:col>32</xdr:col>
                    <xdr:colOff>104775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7" r:id="rId16" name="Check Box 13">
              <controlPr defaultSize="0" autoFill="0" autoLine="0" autoPict="0">
                <anchor moveWithCells="1">
                  <from>
                    <xdr:col>27</xdr:col>
                    <xdr:colOff>161925</xdr:colOff>
                    <xdr:row>65</xdr:row>
                    <xdr:rowOff>133350</xdr:rowOff>
                  </from>
                  <to>
                    <xdr:col>29</xdr:col>
                    <xdr:colOff>104775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8" r:id="rId17" name="Check Box 14">
              <controlPr defaultSize="0" autoFill="0" autoLine="0" autoPict="0">
                <anchor moveWithCells="1">
                  <from>
                    <xdr:col>30</xdr:col>
                    <xdr:colOff>161925</xdr:colOff>
                    <xdr:row>81</xdr:row>
                    <xdr:rowOff>180975</xdr:rowOff>
                  </from>
                  <to>
                    <xdr:col>32</xdr:col>
                    <xdr:colOff>104775</xdr:colOff>
                    <xdr:row>83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9" r:id="rId18" name="Check Box 15">
              <controlPr defaultSize="0" autoFill="0" autoLine="0" autoPict="0">
                <anchor moveWithCells="1">
                  <from>
                    <xdr:col>30</xdr:col>
                    <xdr:colOff>161925</xdr:colOff>
                    <xdr:row>82</xdr:row>
                    <xdr:rowOff>180975</xdr:rowOff>
                  </from>
                  <to>
                    <xdr:col>32</xdr:col>
                    <xdr:colOff>104775</xdr:colOff>
                    <xdr:row>84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0" r:id="rId19" name="Check Box 16">
              <controlPr defaultSize="0" autoFill="0" autoLine="0" autoPict="0">
                <anchor moveWithCells="1">
                  <from>
                    <xdr:col>30</xdr:col>
                    <xdr:colOff>161925</xdr:colOff>
                    <xdr:row>83</xdr:row>
                    <xdr:rowOff>190500</xdr:rowOff>
                  </from>
                  <to>
                    <xdr:col>32</xdr:col>
                    <xdr:colOff>104775</xdr:colOff>
                    <xdr:row>85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1" r:id="rId20" name="Check Box 17">
              <controlPr defaultSize="0" autoFill="0" autoLine="0" autoPict="0">
                <anchor moveWithCells="1">
                  <from>
                    <xdr:col>30</xdr:col>
                    <xdr:colOff>161925</xdr:colOff>
                    <xdr:row>84</xdr:row>
                    <xdr:rowOff>190500</xdr:rowOff>
                  </from>
                  <to>
                    <xdr:col>32</xdr:col>
                    <xdr:colOff>104775</xdr:colOff>
                    <xdr:row>85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2" r:id="rId21" name="Check Box 18">
              <controlPr defaultSize="0" autoFill="0" autoLine="0" autoPict="0">
                <anchor moveWithCells="1">
                  <from>
                    <xdr:col>27</xdr:col>
                    <xdr:colOff>161925</xdr:colOff>
                    <xdr:row>81</xdr:row>
                    <xdr:rowOff>190500</xdr:rowOff>
                  </from>
                  <to>
                    <xdr:col>29</xdr:col>
                    <xdr:colOff>104775</xdr:colOff>
                    <xdr:row>83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3" r:id="rId22" name="Check Box 19">
              <controlPr defaultSize="0" autoFill="0" autoLine="0" autoPict="0">
                <anchor moveWithCells="1">
                  <from>
                    <xdr:col>27</xdr:col>
                    <xdr:colOff>161925</xdr:colOff>
                    <xdr:row>82</xdr:row>
                    <xdr:rowOff>190500</xdr:rowOff>
                  </from>
                  <to>
                    <xdr:col>29</xdr:col>
                    <xdr:colOff>104775</xdr:colOff>
                    <xdr:row>84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4" r:id="rId23" name="Check Box 20">
              <controlPr defaultSize="0" autoFill="0" autoLine="0" autoPict="0">
                <anchor moveWithCells="1">
                  <from>
                    <xdr:col>27</xdr:col>
                    <xdr:colOff>161925</xdr:colOff>
                    <xdr:row>83</xdr:row>
                    <xdr:rowOff>190500</xdr:rowOff>
                  </from>
                  <to>
                    <xdr:col>29</xdr:col>
                    <xdr:colOff>104775</xdr:colOff>
                    <xdr:row>85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5" r:id="rId24" name="Check Box 21">
              <controlPr defaultSize="0" autoFill="0" autoLine="0" autoPict="0">
                <anchor moveWithCells="1">
                  <from>
                    <xdr:col>27</xdr:col>
                    <xdr:colOff>161925</xdr:colOff>
                    <xdr:row>84</xdr:row>
                    <xdr:rowOff>190500</xdr:rowOff>
                  </from>
                  <to>
                    <xdr:col>29</xdr:col>
                    <xdr:colOff>104775</xdr:colOff>
                    <xdr:row>85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115"/>
  <sheetViews>
    <sheetView showGridLines="0" topLeftCell="A51" workbookViewId="0">
      <selection activeCell="AJ54" sqref="AJ54"/>
    </sheetView>
  </sheetViews>
  <sheetFormatPr defaultRowHeight="12.75"/>
  <cols>
    <col min="1" max="24" width="2.7109375" customWidth="1"/>
    <col min="25" max="25" width="3.140625" customWidth="1"/>
    <col min="26" max="32" width="2.7109375" customWidth="1"/>
    <col min="33" max="33" width="2.140625" customWidth="1"/>
    <col min="34" max="34" width="3.5703125" hidden="1" customWidth="1"/>
  </cols>
  <sheetData>
    <row r="1" spans="1:33" ht="13.5">
      <c r="A1" s="817" t="s">
        <v>0</v>
      </c>
      <c r="F1" s="819" t="s">
        <v>504</v>
      </c>
      <c r="G1" s="694"/>
      <c r="H1" s="694"/>
      <c r="I1" s="694"/>
      <c r="J1" s="694"/>
      <c r="K1" s="694"/>
      <c r="L1" s="694"/>
      <c r="M1" s="694"/>
      <c r="N1" s="694"/>
      <c r="O1" s="694"/>
      <c r="P1" s="694"/>
      <c r="Q1" s="694"/>
      <c r="R1" s="694"/>
      <c r="S1" s="694"/>
      <c r="T1" s="694"/>
      <c r="U1" s="694"/>
      <c r="V1" s="694"/>
      <c r="W1" s="694"/>
      <c r="X1" s="694"/>
      <c r="Y1" s="694"/>
      <c r="Z1" s="694"/>
      <c r="AA1" s="695"/>
      <c r="AB1" s="183"/>
    </row>
    <row r="2" spans="1:33">
      <c r="A2" s="817"/>
      <c r="F2" s="820" t="s">
        <v>505</v>
      </c>
      <c r="G2" s="821"/>
      <c r="H2" s="821"/>
      <c r="I2" s="821"/>
      <c r="J2" s="821"/>
      <c r="K2" s="821"/>
      <c r="L2" s="821"/>
      <c r="M2" s="821"/>
      <c r="N2" s="821"/>
      <c r="O2" s="821"/>
      <c r="P2" s="821"/>
      <c r="Q2" s="821"/>
      <c r="R2" s="821"/>
      <c r="S2" s="821"/>
      <c r="T2" s="821"/>
      <c r="U2" s="821"/>
      <c r="V2" s="821"/>
      <c r="W2" s="821"/>
      <c r="X2" s="821"/>
      <c r="Y2" s="821"/>
      <c r="Z2" s="821"/>
      <c r="AA2" s="822"/>
      <c r="AB2" s="183"/>
    </row>
    <row r="3" spans="1:33">
      <c r="A3" s="818"/>
      <c r="B3" s="13"/>
      <c r="C3" s="13"/>
      <c r="D3" s="13"/>
      <c r="E3" s="13"/>
      <c r="F3" s="823"/>
      <c r="G3" s="824"/>
      <c r="H3" s="824"/>
      <c r="I3" s="824"/>
      <c r="J3" s="824"/>
      <c r="K3" s="824"/>
      <c r="L3" s="824"/>
      <c r="M3" s="824"/>
      <c r="N3" s="824"/>
      <c r="O3" s="824"/>
      <c r="P3" s="824"/>
      <c r="Q3" s="824"/>
      <c r="R3" s="824"/>
      <c r="S3" s="824"/>
      <c r="T3" s="824"/>
      <c r="U3" s="824"/>
      <c r="V3" s="824"/>
      <c r="W3" s="824"/>
      <c r="X3" s="824"/>
      <c r="Y3" s="824"/>
      <c r="Z3" s="824"/>
      <c r="AA3" s="825"/>
      <c r="AB3" s="826" t="s">
        <v>506</v>
      </c>
      <c r="AC3" s="827"/>
      <c r="AD3" s="827"/>
      <c r="AE3" s="827"/>
      <c r="AF3" s="827"/>
      <c r="AG3" s="827"/>
    </row>
    <row r="4" spans="1:33" ht="13.5">
      <c r="A4" s="231" t="s">
        <v>507</v>
      </c>
      <c r="B4" s="267"/>
      <c r="C4" s="267"/>
      <c r="D4" s="267"/>
      <c r="E4" s="267"/>
      <c r="F4" s="267"/>
      <c r="G4" s="267"/>
      <c r="H4" s="267"/>
      <c r="I4" s="267" t="s">
        <v>377</v>
      </c>
      <c r="J4" s="828"/>
      <c r="K4" s="828"/>
      <c r="L4" s="828"/>
      <c r="M4" s="268" t="s">
        <v>508</v>
      </c>
      <c r="N4" s="267"/>
      <c r="O4" s="267"/>
      <c r="P4" s="267"/>
      <c r="Q4" s="267"/>
      <c r="R4" s="267"/>
      <c r="S4" s="267"/>
      <c r="T4" s="267" t="s">
        <v>377</v>
      </c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</row>
    <row r="5" spans="1:33" ht="13.5">
      <c r="A5" s="829" t="s">
        <v>509</v>
      </c>
      <c r="B5" s="75" t="s">
        <v>1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75" t="s">
        <v>510</v>
      </c>
      <c r="P5" s="12"/>
      <c r="Q5" s="12"/>
      <c r="R5" s="12"/>
      <c r="S5" s="12"/>
      <c r="T5" s="12"/>
      <c r="U5" s="12"/>
      <c r="V5" s="12"/>
      <c r="W5" s="12"/>
      <c r="X5" s="12"/>
      <c r="Y5" s="12"/>
      <c r="Z5" s="832" t="s">
        <v>511</v>
      </c>
      <c r="AA5" s="833"/>
      <c r="AB5" s="833"/>
      <c r="AC5" s="833"/>
      <c r="AD5" s="833"/>
      <c r="AE5" s="833"/>
      <c r="AF5" s="833"/>
      <c r="AG5" s="833"/>
    </row>
    <row r="6" spans="1:33">
      <c r="A6" s="830"/>
      <c r="B6" s="814">
        <f>('390 '!E8)</f>
        <v>0</v>
      </c>
      <c r="C6" s="815"/>
      <c r="D6" s="815"/>
      <c r="E6" s="815"/>
      <c r="F6" s="815"/>
      <c r="G6" s="815"/>
      <c r="H6" s="815"/>
      <c r="I6" s="815"/>
      <c r="J6" s="815"/>
      <c r="K6" s="815"/>
      <c r="L6" s="815"/>
      <c r="M6" s="815"/>
      <c r="N6" s="816"/>
      <c r="O6" s="814">
        <f>('390 '!P8)</f>
        <v>0</v>
      </c>
      <c r="P6" s="815"/>
      <c r="Q6" s="815"/>
      <c r="R6" s="815"/>
      <c r="S6" s="815"/>
      <c r="T6" s="815"/>
      <c r="U6" s="815"/>
      <c r="V6" s="815"/>
      <c r="W6" s="815"/>
      <c r="X6" s="815"/>
      <c r="Y6" s="816"/>
      <c r="Z6" s="834">
        <f>SUM('390 '!Z8:AG9)</f>
        <v>0</v>
      </c>
      <c r="AA6" s="835"/>
      <c r="AB6" s="835"/>
      <c r="AC6" s="835"/>
      <c r="AD6" s="835"/>
      <c r="AE6" s="835"/>
      <c r="AF6" s="835"/>
      <c r="AG6" s="835"/>
    </row>
    <row r="7" spans="1:33" ht="13.5">
      <c r="A7" s="830"/>
      <c r="B7" s="75" t="s">
        <v>512</v>
      </c>
      <c r="O7" s="75" t="s">
        <v>510</v>
      </c>
      <c r="Z7" s="836" t="s">
        <v>511</v>
      </c>
      <c r="AA7" s="837"/>
      <c r="AB7" s="837"/>
      <c r="AC7" s="837"/>
      <c r="AD7" s="837"/>
      <c r="AE7" s="837"/>
      <c r="AF7" s="837"/>
      <c r="AG7" s="837"/>
    </row>
    <row r="8" spans="1:33">
      <c r="A8" s="830"/>
      <c r="B8" s="814"/>
      <c r="C8" s="815"/>
      <c r="D8" s="815"/>
      <c r="E8" s="815"/>
      <c r="F8" s="815"/>
      <c r="G8" s="815"/>
      <c r="H8" s="815"/>
      <c r="I8" s="815"/>
      <c r="J8" s="815"/>
      <c r="K8" s="815"/>
      <c r="L8" s="815"/>
      <c r="M8" s="815"/>
      <c r="N8" s="816"/>
      <c r="O8" s="814"/>
      <c r="P8" s="815"/>
      <c r="Q8" s="815"/>
      <c r="R8" s="815"/>
      <c r="S8" s="815"/>
      <c r="T8" s="815"/>
      <c r="U8" s="815"/>
      <c r="V8" s="815"/>
      <c r="W8" s="815"/>
      <c r="X8" s="815"/>
      <c r="Y8" s="816"/>
      <c r="Z8" s="834"/>
      <c r="AA8" s="835"/>
      <c r="AB8" s="835"/>
      <c r="AC8" s="835"/>
      <c r="AD8" s="835"/>
      <c r="AE8" s="835"/>
      <c r="AF8" s="835"/>
      <c r="AG8" s="835"/>
    </row>
    <row r="9" spans="1:33" ht="13.5">
      <c r="A9" s="830"/>
      <c r="B9" s="75" t="s">
        <v>513</v>
      </c>
      <c r="Z9" s="836" t="s">
        <v>514</v>
      </c>
      <c r="AA9" s="837"/>
      <c r="AB9" s="837"/>
      <c r="AC9" s="837"/>
      <c r="AD9" s="837"/>
      <c r="AE9" s="837"/>
      <c r="AF9" s="837"/>
      <c r="AG9" s="837"/>
    </row>
    <row r="10" spans="1:33">
      <c r="A10" s="830"/>
      <c r="B10" s="838" t="s">
        <v>625</v>
      </c>
      <c r="C10" s="839"/>
      <c r="D10" s="839"/>
      <c r="E10" s="839"/>
      <c r="F10" s="839"/>
      <c r="G10" s="839"/>
      <c r="H10" s="839"/>
      <c r="I10" s="839"/>
      <c r="J10" s="839"/>
      <c r="K10" s="839"/>
      <c r="L10" s="839"/>
      <c r="M10" s="839"/>
      <c r="N10" s="839"/>
      <c r="O10" s="839"/>
      <c r="P10" s="839"/>
      <c r="Q10" s="839"/>
      <c r="R10" s="839"/>
      <c r="S10" s="839"/>
      <c r="T10" s="839"/>
      <c r="U10" s="839"/>
      <c r="V10" s="839"/>
      <c r="W10" s="839"/>
      <c r="X10" s="839"/>
      <c r="Y10" s="840"/>
      <c r="Z10" s="814"/>
      <c r="AA10" s="815"/>
      <c r="AB10" s="815"/>
      <c r="AC10" s="815"/>
      <c r="AD10" s="815"/>
      <c r="AE10" s="815"/>
      <c r="AF10" s="815"/>
      <c r="AG10" s="815"/>
    </row>
    <row r="11" spans="1:33" ht="13.5">
      <c r="A11" s="830"/>
      <c r="B11" s="5" t="s">
        <v>515</v>
      </c>
      <c r="Z11" s="836" t="s">
        <v>516</v>
      </c>
      <c r="AA11" s="837"/>
      <c r="AB11" s="837"/>
      <c r="AC11" s="837"/>
      <c r="AD11" s="837"/>
      <c r="AE11" s="837"/>
      <c r="AF11" s="837"/>
      <c r="AG11" s="837"/>
    </row>
    <row r="12" spans="1:33">
      <c r="A12" s="831"/>
      <c r="B12" s="841" t="s">
        <v>211</v>
      </c>
      <c r="C12" s="842"/>
      <c r="D12" s="842"/>
      <c r="E12" s="842"/>
      <c r="F12" s="842"/>
      <c r="G12" s="842"/>
      <c r="H12" s="842"/>
      <c r="I12" s="842"/>
      <c r="J12" s="842"/>
      <c r="K12" s="842"/>
      <c r="L12" s="842"/>
      <c r="M12" s="842"/>
      <c r="N12" s="842"/>
      <c r="O12" s="842"/>
      <c r="P12" s="842"/>
      <c r="Q12" s="842"/>
      <c r="R12" s="842"/>
      <c r="S12" s="842"/>
      <c r="T12" s="842"/>
      <c r="U12" s="842"/>
      <c r="V12" s="842"/>
      <c r="W12" s="842"/>
      <c r="X12" s="842"/>
      <c r="Y12" s="843"/>
      <c r="Z12" s="814"/>
      <c r="AA12" s="815"/>
      <c r="AB12" s="815"/>
      <c r="AC12" s="815"/>
      <c r="AD12" s="815"/>
      <c r="AE12" s="815"/>
      <c r="AF12" s="815"/>
      <c r="AG12" s="815"/>
    </row>
    <row r="13" spans="1:33" ht="13.5">
      <c r="A13" s="269" t="s">
        <v>386</v>
      </c>
      <c r="B13" s="4" t="s">
        <v>517</v>
      </c>
      <c r="AE13" t="s">
        <v>377</v>
      </c>
    </row>
    <row r="14" spans="1:33">
      <c r="A14" s="269" t="s">
        <v>518</v>
      </c>
      <c r="B14" s="270" t="s">
        <v>519</v>
      </c>
    </row>
    <row r="15" spans="1:33">
      <c r="A15" s="269" t="s">
        <v>389</v>
      </c>
      <c r="B15" s="270" t="s">
        <v>520</v>
      </c>
    </row>
    <row r="16" spans="1:33" ht="13.5">
      <c r="B16" s="4" t="s">
        <v>521</v>
      </c>
      <c r="J16" s="9" t="s">
        <v>522</v>
      </c>
      <c r="Q16" s="9" t="s">
        <v>523</v>
      </c>
      <c r="R16" s="9"/>
      <c r="X16" s="271" t="s">
        <v>524</v>
      </c>
      <c r="AD16" s="271" t="s">
        <v>525</v>
      </c>
    </row>
    <row r="17" spans="1:33" ht="13.5">
      <c r="B17" s="4" t="s">
        <v>526</v>
      </c>
      <c r="J17" s="9" t="s">
        <v>522</v>
      </c>
      <c r="Q17" s="9" t="s">
        <v>523</v>
      </c>
      <c r="R17" s="9"/>
      <c r="X17" s="271" t="s">
        <v>524</v>
      </c>
      <c r="AD17" s="271" t="s">
        <v>525</v>
      </c>
    </row>
    <row r="18" spans="1:33">
      <c r="A18" s="13"/>
      <c r="B18" s="166" t="s">
        <v>527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ht="13.5">
      <c r="A19" s="844" t="s">
        <v>528</v>
      </c>
      <c r="B19" s="844"/>
      <c r="C19" s="844"/>
      <c r="D19" s="844"/>
      <c r="E19" s="844"/>
      <c r="F19" s="844"/>
      <c r="G19" s="844"/>
      <c r="H19" s="844"/>
      <c r="I19" s="844"/>
      <c r="J19" s="844"/>
      <c r="K19" s="844"/>
      <c r="L19" s="844"/>
      <c r="M19" s="844"/>
      <c r="N19" s="844"/>
      <c r="O19" s="844"/>
      <c r="P19" s="844"/>
      <c r="Q19" s="844"/>
      <c r="R19" s="845"/>
      <c r="S19" s="846" t="s">
        <v>529</v>
      </c>
      <c r="T19" s="847"/>
      <c r="U19" s="847"/>
      <c r="V19" s="847"/>
      <c r="W19" s="848"/>
      <c r="X19" s="846" t="s">
        <v>530</v>
      </c>
      <c r="Y19" s="847"/>
      <c r="Z19" s="847"/>
      <c r="AA19" s="847"/>
      <c r="AB19" s="848"/>
      <c r="AC19" s="846" t="s">
        <v>531</v>
      </c>
      <c r="AD19" s="847"/>
      <c r="AE19" s="847"/>
      <c r="AF19" s="847"/>
      <c r="AG19" s="847"/>
    </row>
    <row r="20" spans="1:33" ht="13.5">
      <c r="B20" s="272" t="s">
        <v>532</v>
      </c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4"/>
      <c r="Q20" s="4"/>
      <c r="R20" s="211"/>
      <c r="S20" s="849"/>
      <c r="T20" s="850"/>
      <c r="U20" s="850"/>
      <c r="V20" s="850"/>
      <c r="W20" s="851"/>
      <c r="X20" s="849"/>
      <c r="Y20" s="850"/>
      <c r="Z20" s="850"/>
      <c r="AA20" s="850"/>
      <c r="AB20" s="851"/>
      <c r="AC20" s="849"/>
      <c r="AD20" s="850"/>
      <c r="AE20" s="850"/>
      <c r="AF20" s="850"/>
      <c r="AG20" s="850"/>
    </row>
    <row r="21" spans="1:33" ht="12" customHeight="1">
      <c r="B21" s="7">
        <v>1</v>
      </c>
      <c r="C21" s="4" t="s">
        <v>533</v>
      </c>
      <c r="D21" s="273"/>
      <c r="E21" s="273"/>
      <c r="F21" s="273"/>
      <c r="G21" s="273"/>
      <c r="H21" s="273"/>
      <c r="I21" s="274"/>
      <c r="J21" s="274"/>
      <c r="K21" s="274"/>
      <c r="L21" s="274"/>
      <c r="M21" s="274"/>
      <c r="N21" s="274"/>
      <c r="O21" s="274"/>
      <c r="P21" s="175"/>
      <c r="Q21" s="275"/>
      <c r="R21" s="276">
        <v>1</v>
      </c>
      <c r="S21" s="852">
        <f>SUM('390 '!AC71:AG71)</f>
        <v>0</v>
      </c>
      <c r="T21" s="853"/>
      <c r="U21" s="853"/>
      <c r="V21" s="853"/>
      <c r="W21" s="854"/>
      <c r="X21" s="852"/>
      <c r="Y21" s="853"/>
      <c r="Z21" s="853"/>
      <c r="AA21" s="853"/>
      <c r="AB21" s="854"/>
      <c r="AC21" s="852">
        <f>SUM(S21:AB21)</f>
        <v>0</v>
      </c>
      <c r="AD21" s="853"/>
      <c r="AE21" s="853"/>
      <c r="AF21" s="853"/>
      <c r="AG21" s="853"/>
    </row>
    <row r="22" spans="1:33" ht="12" customHeight="1">
      <c r="B22" s="7">
        <v>2</v>
      </c>
      <c r="C22" s="4" t="s">
        <v>534</v>
      </c>
      <c r="D22" s="273"/>
      <c r="E22" s="273"/>
      <c r="F22" s="273"/>
      <c r="G22" s="273"/>
      <c r="H22" s="273"/>
      <c r="I22" s="273"/>
      <c r="J22" s="273"/>
      <c r="K22" s="273"/>
      <c r="L22" s="273"/>
      <c r="M22" s="274"/>
      <c r="N22" s="274"/>
      <c r="O22" s="274"/>
      <c r="P22" s="277"/>
      <c r="Q22" s="278"/>
      <c r="R22" s="211">
        <v>2</v>
      </c>
      <c r="S22" s="852"/>
      <c r="T22" s="853"/>
      <c r="U22" s="853"/>
      <c r="V22" s="853"/>
      <c r="W22" s="854"/>
      <c r="X22" s="852"/>
      <c r="Y22" s="853"/>
      <c r="Z22" s="853"/>
      <c r="AA22" s="853"/>
      <c r="AB22" s="854"/>
      <c r="AC22" s="852">
        <f>SUM(S22:AB22)</f>
        <v>0</v>
      </c>
      <c r="AD22" s="853"/>
      <c r="AE22" s="853"/>
      <c r="AF22" s="853"/>
      <c r="AG22" s="853"/>
    </row>
    <row r="23" spans="1:33" ht="12" customHeight="1">
      <c r="B23" s="7">
        <v>3</v>
      </c>
      <c r="C23" s="4" t="s">
        <v>406</v>
      </c>
      <c r="D23" s="273"/>
      <c r="E23" s="273"/>
      <c r="F23" s="273"/>
      <c r="G23" s="273"/>
      <c r="H23" s="273"/>
      <c r="I23" s="274"/>
      <c r="J23" s="274"/>
      <c r="K23" s="274"/>
      <c r="L23" s="274"/>
      <c r="M23" s="274"/>
      <c r="N23" s="274"/>
      <c r="O23" s="175"/>
      <c r="P23" s="279"/>
      <c r="Q23" s="280"/>
      <c r="R23" s="207">
        <v>3</v>
      </c>
      <c r="S23" s="852">
        <f>SUM(S21:W22)</f>
        <v>0</v>
      </c>
      <c r="T23" s="853"/>
      <c r="U23" s="853"/>
      <c r="V23" s="853"/>
      <c r="W23" s="854"/>
      <c r="X23" s="852">
        <f>SUM(X21:AB22)</f>
        <v>0</v>
      </c>
      <c r="Y23" s="853"/>
      <c r="Z23" s="853"/>
      <c r="AA23" s="853"/>
      <c r="AB23" s="854"/>
      <c r="AC23" s="852">
        <f>SUM(AC21:AG22)</f>
        <v>0</v>
      </c>
      <c r="AD23" s="853"/>
      <c r="AE23" s="853"/>
      <c r="AF23" s="853"/>
      <c r="AG23" s="853"/>
    </row>
    <row r="24" spans="1:33" ht="12" customHeight="1">
      <c r="B24" s="7">
        <v>4</v>
      </c>
      <c r="C24" s="4" t="s">
        <v>535</v>
      </c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4"/>
      <c r="P24" s="274"/>
      <c r="Q24" s="273"/>
      <c r="R24" s="211">
        <v>4</v>
      </c>
      <c r="S24" s="852"/>
      <c r="T24" s="853"/>
      <c r="U24" s="853"/>
      <c r="V24" s="853"/>
      <c r="W24" s="854"/>
      <c r="X24" s="852"/>
      <c r="Y24" s="853"/>
      <c r="Z24" s="853"/>
      <c r="AA24" s="853"/>
      <c r="AB24" s="854"/>
      <c r="AC24" s="852"/>
      <c r="AD24" s="853"/>
      <c r="AE24" s="853"/>
      <c r="AF24" s="853"/>
      <c r="AG24" s="853"/>
    </row>
    <row r="25" spans="1:33" ht="12" customHeight="1" thickBot="1">
      <c r="A25" s="44"/>
      <c r="B25" s="265">
        <v>5</v>
      </c>
      <c r="C25" s="43" t="s">
        <v>536</v>
      </c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2">
        <v>5</v>
      </c>
      <c r="S25" s="857">
        <f>SUM(S23:W24)</f>
        <v>0</v>
      </c>
      <c r="T25" s="858"/>
      <c r="U25" s="858"/>
      <c r="V25" s="858"/>
      <c r="W25" s="859"/>
      <c r="X25" s="857">
        <f>SUM(X23:AB24)</f>
        <v>0</v>
      </c>
      <c r="Y25" s="858"/>
      <c r="Z25" s="858"/>
      <c r="AA25" s="858"/>
      <c r="AB25" s="859"/>
      <c r="AC25" s="857">
        <f>SUM(AC23:AG24)</f>
        <v>0</v>
      </c>
      <c r="AD25" s="858"/>
      <c r="AE25" s="858"/>
      <c r="AF25" s="858"/>
      <c r="AG25" s="858"/>
    </row>
    <row r="26" spans="1:33" ht="12" customHeight="1">
      <c r="A26" s="855" t="s">
        <v>537</v>
      </c>
      <c r="B26" s="7">
        <v>6</v>
      </c>
      <c r="C26" s="4" t="s">
        <v>538</v>
      </c>
      <c r="D26" s="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3"/>
      <c r="R26" s="211">
        <v>6</v>
      </c>
      <c r="S26" s="860"/>
      <c r="T26" s="861"/>
      <c r="U26" s="861"/>
      <c r="V26" s="861"/>
      <c r="W26" s="862"/>
      <c r="X26" s="860"/>
      <c r="Y26" s="861"/>
      <c r="Z26" s="861"/>
      <c r="AA26" s="861"/>
      <c r="AB26" s="862"/>
      <c r="AC26" s="860"/>
      <c r="AD26" s="861"/>
      <c r="AE26" s="861"/>
      <c r="AF26" s="861"/>
      <c r="AG26" s="861"/>
    </row>
    <row r="27" spans="1:33" ht="12" customHeight="1">
      <c r="A27" s="855"/>
      <c r="B27" s="7">
        <v>7</v>
      </c>
      <c r="C27" s="4" t="s">
        <v>539</v>
      </c>
      <c r="D27" s="4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4"/>
      <c r="R27" s="285">
        <v>7</v>
      </c>
      <c r="S27" s="852"/>
      <c r="T27" s="853"/>
      <c r="U27" s="853"/>
      <c r="V27" s="853"/>
      <c r="W27" s="854"/>
      <c r="X27" s="852"/>
      <c r="Y27" s="853"/>
      <c r="Z27" s="853"/>
      <c r="AA27" s="853"/>
      <c r="AB27" s="854"/>
      <c r="AC27" s="852"/>
      <c r="AD27" s="853"/>
      <c r="AE27" s="853"/>
      <c r="AF27" s="853"/>
      <c r="AG27" s="853"/>
    </row>
    <row r="28" spans="1:33" ht="12" customHeight="1">
      <c r="A28" s="855"/>
      <c r="B28" s="7">
        <v>8</v>
      </c>
      <c r="C28" s="4" t="s">
        <v>540</v>
      </c>
      <c r="D28" s="4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11">
        <v>8</v>
      </c>
      <c r="S28" s="852"/>
      <c r="T28" s="853"/>
      <c r="U28" s="853"/>
      <c r="V28" s="853"/>
      <c r="W28" s="854"/>
      <c r="X28" s="852"/>
      <c r="Y28" s="853"/>
      <c r="Z28" s="853"/>
      <c r="AA28" s="853"/>
      <c r="AB28" s="854"/>
      <c r="AC28" s="852"/>
      <c r="AD28" s="853"/>
      <c r="AE28" s="853"/>
      <c r="AF28" s="853"/>
      <c r="AG28" s="853"/>
    </row>
    <row r="29" spans="1:33" ht="12" customHeight="1">
      <c r="A29" s="855"/>
      <c r="B29" s="7">
        <v>9</v>
      </c>
      <c r="C29" s="4" t="s">
        <v>541</v>
      </c>
      <c r="D29" s="4"/>
      <c r="E29" s="284"/>
      <c r="F29" s="284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4"/>
      <c r="R29" s="285">
        <v>9</v>
      </c>
      <c r="S29" s="852"/>
      <c r="T29" s="853"/>
      <c r="U29" s="853"/>
      <c r="V29" s="853"/>
      <c r="W29" s="854"/>
      <c r="X29" s="852"/>
      <c r="Y29" s="853"/>
      <c r="Z29" s="853"/>
      <c r="AA29" s="853"/>
      <c r="AB29" s="854"/>
      <c r="AC29" s="852"/>
      <c r="AD29" s="853"/>
      <c r="AE29" s="853"/>
      <c r="AF29" s="853"/>
      <c r="AG29" s="853"/>
    </row>
    <row r="30" spans="1:33" ht="12" customHeight="1" thickBot="1">
      <c r="A30" s="856"/>
      <c r="B30" s="265">
        <v>10</v>
      </c>
      <c r="C30" s="266" t="s">
        <v>542</v>
      </c>
      <c r="D30" s="43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50">
        <v>10</v>
      </c>
      <c r="S30" s="857"/>
      <c r="T30" s="858"/>
      <c r="U30" s="858"/>
      <c r="V30" s="858"/>
      <c r="W30" s="859"/>
      <c r="X30" s="857"/>
      <c r="Y30" s="858"/>
      <c r="Z30" s="858"/>
      <c r="AA30" s="858"/>
      <c r="AB30" s="859"/>
      <c r="AC30" s="857"/>
      <c r="AD30" s="858"/>
      <c r="AE30" s="858"/>
      <c r="AF30" s="858"/>
      <c r="AG30" s="858"/>
    </row>
    <row r="31" spans="1:33" ht="12" customHeight="1">
      <c r="A31" s="863" t="s">
        <v>89</v>
      </c>
      <c r="B31" s="3">
        <v>11</v>
      </c>
      <c r="C31" s="4" t="s">
        <v>543</v>
      </c>
      <c r="D31" s="4"/>
      <c r="E31" s="273"/>
      <c r="F31" s="273"/>
      <c r="G31" s="273"/>
      <c r="H31" s="273"/>
      <c r="I31" s="273"/>
      <c r="J31" s="273"/>
      <c r="K31" s="273"/>
      <c r="L31" s="274"/>
      <c r="M31" s="274"/>
      <c r="N31" s="274"/>
      <c r="O31" s="274"/>
      <c r="P31" s="274"/>
      <c r="Q31" s="273"/>
      <c r="R31" s="203">
        <v>11</v>
      </c>
      <c r="S31" s="860"/>
      <c r="T31" s="861"/>
      <c r="U31" s="861"/>
      <c r="V31" s="861"/>
      <c r="W31" s="862"/>
      <c r="X31" s="860"/>
      <c r="Y31" s="861"/>
      <c r="Z31" s="861"/>
      <c r="AA31" s="861"/>
      <c r="AB31" s="862"/>
      <c r="AC31" s="860"/>
      <c r="AD31" s="861"/>
      <c r="AE31" s="861"/>
      <c r="AF31" s="861"/>
      <c r="AG31" s="861"/>
    </row>
    <row r="32" spans="1:33" ht="12" customHeight="1">
      <c r="A32" s="863"/>
      <c r="B32" s="3">
        <v>12</v>
      </c>
      <c r="C32" s="4" t="s">
        <v>544</v>
      </c>
      <c r="D32" s="4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11"/>
      <c r="S32" s="865"/>
      <c r="T32" s="866"/>
      <c r="U32" s="866"/>
      <c r="V32" s="866"/>
      <c r="W32" s="867"/>
      <c r="X32" s="865"/>
      <c r="Y32" s="866"/>
      <c r="Z32" s="866"/>
      <c r="AA32" s="866"/>
      <c r="AB32" s="867"/>
      <c r="AC32" s="865"/>
      <c r="AD32" s="866"/>
      <c r="AE32" s="866"/>
      <c r="AF32" s="866"/>
      <c r="AG32" s="866"/>
    </row>
    <row r="33" spans="1:33" ht="12" customHeight="1">
      <c r="A33" s="863"/>
      <c r="B33" s="3"/>
      <c r="C33" s="4" t="s">
        <v>545</v>
      </c>
      <c r="D33" s="4"/>
      <c r="E33" s="273"/>
      <c r="F33" s="273"/>
      <c r="G33" s="274"/>
      <c r="H33" s="274"/>
      <c r="I33" s="274"/>
      <c r="J33" s="274"/>
      <c r="K33" s="274"/>
      <c r="L33" s="274"/>
      <c r="M33" s="274"/>
      <c r="N33" s="274"/>
      <c r="O33" s="274"/>
      <c r="P33" s="274"/>
      <c r="Q33" s="273"/>
      <c r="R33" s="211">
        <v>12</v>
      </c>
      <c r="S33" s="860"/>
      <c r="T33" s="861"/>
      <c r="U33" s="861"/>
      <c r="V33" s="861"/>
      <c r="W33" s="862"/>
      <c r="X33" s="860"/>
      <c r="Y33" s="861"/>
      <c r="Z33" s="861"/>
      <c r="AA33" s="861"/>
      <c r="AB33" s="862"/>
      <c r="AC33" s="860"/>
      <c r="AD33" s="861"/>
      <c r="AE33" s="861"/>
      <c r="AF33" s="861"/>
      <c r="AG33" s="861"/>
    </row>
    <row r="34" spans="1:33" ht="12" customHeight="1">
      <c r="A34" s="863"/>
      <c r="B34" s="3">
        <v>13</v>
      </c>
      <c r="C34" s="4" t="s">
        <v>546</v>
      </c>
      <c r="D34" s="4"/>
      <c r="E34" s="273"/>
      <c r="G34" s="273"/>
      <c r="H34" s="273"/>
      <c r="I34" s="273"/>
      <c r="J34" s="273"/>
      <c r="K34" s="273"/>
      <c r="L34" s="273"/>
      <c r="M34" s="273"/>
      <c r="N34" s="274"/>
      <c r="O34" s="274"/>
      <c r="P34" s="274"/>
      <c r="Q34" s="273"/>
      <c r="R34" s="207">
        <v>13</v>
      </c>
      <c r="S34" s="287"/>
      <c r="T34" s="288"/>
      <c r="U34" s="288"/>
      <c r="V34" s="288"/>
      <c r="W34" s="288"/>
      <c r="X34" s="287"/>
      <c r="Y34" s="288"/>
      <c r="Z34" s="288"/>
      <c r="AA34" s="288"/>
      <c r="AB34" s="289"/>
      <c r="AC34" s="288"/>
      <c r="AD34" s="290"/>
      <c r="AE34" s="290"/>
      <c r="AF34" s="290"/>
      <c r="AG34" s="288"/>
    </row>
    <row r="35" spans="1:33" ht="12" customHeight="1">
      <c r="A35" s="863"/>
      <c r="B35" s="3">
        <v>14</v>
      </c>
      <c r="C35" s="4" t="s">
        <v>547</v>
      </c>
      <c r="D35" s="4"/>
      <c r="E35" s="273"/>
      <c r="F35" s="291"/>
      <c r="G35" s="273"/>
      <c r="H35" s="273"/>
      <c r="I35" s="273"/>
      <c r="J35" s="273"/>
      <c r="K35" s="273"/>
      <c r="L35" s="273"/>
      <c r="M35" s="274"/>
      <c r="N35" s="274"/>
      <c r="O35" s="274"/>
      <c r="P35" s="274"/>
      <c r="Q35" s="273"/>
      <c r="R35" s="211">
        <v>14</v>
      </c>
      <c r="S35" s="852"/>
      <c r="T35" s="853"/>
      <c r="U35" s="853"/>
      <c r="V35" s="853"/>
      <c r="W35" s="854"/>
      <c r="X35" s="852"/>
      <c r="Y35" s="853"/>
      <c r="Z35" s="853"/>
      <c r="AA35" s="853"/>
      <c r="AB35" s="854"/>
      <c r="AC35" s="852"/>
      <c r="AD35" s="853"/>
      <c r="AE35" s="853"/>
      <c r="AF35" s="853"/>
      <c r="AG35" s="853"/>
    </row>
    <row r="36" spans="1:33" ht="12" customHeight="1">
      <c r="A36" s="863"/>
      <c r="B36" s="3">
        <v>15</v>
      </c>
      <c r="C36" s="4" t="s">
        <v>548</v>
      </c>
      <c r="D36" s="4"/>
      <c r="E36" s="292"/>
      <c r="F36" s="291"/>
      <c r="G36" s="292"/>
      <c r="H36" s="292"/>
      <c r="I36" s="292"/>
      <c r="J36" s="292"/>
      <c r="K36" s="292"/>
      <c r="L36" s="293"/>
      <c r="M36" s="293"/>
      <c r="N36" s="293"/>
      <c r="O36" s="293"/>
      <c r="P36" s="293"/>
      <c r="Q36" s="292"/>
      <c r="R36" s="294">
        <v>15</v>
      </c>
      <c r="S36" s="868"/>
      <c r="T36" s="869"/>
      <c r="U36" s="869"/>
      <c r="V36" s="869"/>
      <c r="W36" s="872"/>
      <c r="X36" s="868"/>
      <c r="Y36" s="869"/>
      <c r="Z36" s="869"/>
      <c r="AA36" s="869"/>
      <c r="AB36" s="872"/>
      <c r="AC36" s="868"/>
      <c r="AD36" s="869"/>
      <c r="AE36" s="869"/>
      <c r="AF36" s="869"/>
      <c r="AG36" s="869"/>
    </row>
    <row r="37" spans="1:33" ht="12" customHeight="1">
      <c r="A37" s="863"/>
      <c r="B37" s="3">
        <v>16</v>
      </c>
      <c r="C37" s="4" t="s">
        <v>549</v>
      </c>
      <c r="D37" s="4"/>
      <c r="E37" s="292"/>
      <c r="F37" s="291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3"/>
      <c r="W37" s="293"/>
      <c r="X37" s="293"/>
      <c r="Y37" s="293"/>
      <c r="Z37" s="293"/>
      <c r="AA37" s="292"/>
      <c r="AB37" s="295">
        <v>16</v>
      </c>
      <c r="AC37" s="868"/>
      <c r="AD37" s="869"/>
      <c r="AE37" s="869"/>
      <c r="AF37" s="869"/>
      <c r="AG37" s="869"/>
    </row>
    <row r="38" spans="1:33" ht="12" customHeight="1">
      <c r="A38" s="863"/>
      <c r="B38" s="3">
        <v>17</v>
      </c>
      <c r="C38" s="4" t="s">
        <v>550</v>
      </c>
      <c r="D38" s="4"/>
      <c r="E38" s="292"/>
      <c r="F38" s="291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3"/>
      <c r="V38" s="293"/>
      <c r="W38" s="293"/>
      <c r="X38" s="293"/>
      <c r="Y38" s="293"/>
      <c r="Z38" s="293"/>
      <c r="AA38" s="292"/>
      <c r="AB38" s="294">
        <v>17</v>
      </c>
      <c r="AC38" s="868"/>
      <c r="AD38" s="869"/>
      <c r="AE38" s="869"/>
      <c r="AF38" s="869"/>
      <c r="AG38" s="869"/>
    </row>
    <row r="39" spans="1:33" ht="12" customHeight="1" thickBot="1">
      <c r="A39" s="864"/>
      <c r="B39" s="296">
        <v>18</v>
      </c>
      <c r="C39" s="43" t="s">
        <v>551</v>
      </c>
      <c r="D39" s="43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8">
        <v>18</v>
      </c>
      <c r="AC39" s="857"/>
      <c r="AD39" s="858"/>
      <c r="AE39" s="858"/>
      <c r="AF39" s="858"/>
      <c r="AG39" s="858"/>
    </row>
    <row r="40" spans="1:33">
      <c r="B40" s="272"/>
      <c r="C40" s="272"/>
      <c r="D40" s="272"/>
      <c r="E40" s="31" t="s">
        <v>552</v>
      </c>
      <c r="F40" s="272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72"/>
      <c r="AB40" s="299"/>
      <c r="AC40" s="870"/>
      <c r="AD40" s="871"/>
      <c r="AE40" s="871"/>
      <c r="AF40" s="871"/>
      <c r="AG40" s="871"/>
    </row>
    <row r="41" spans="1:33" ht="12" customHeight="1">
      <c r="B41" s="7">
        <v>19</v>
      </c>
      <c r="C41" s="4" t="s">
        <v>553</v>
      </c>
      <c r="D41" s="4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4"/>
      <c r="Y41" s="274"/>
      <c r="Z41" s="274"/>
      <c r="AA41" s="273"/>
      <c r="AB41" s="300">
        <v>19</v>
      </c>
      <c r="AC41" s="860"/>
      <c r="AD41" s="861"/>
      <c r="AE41" s="861"/>
      <c r="AF41" s="861"/>
      <c r="AG41" s="861"/>
    </row>
    <row r="42" spans="1:33" ht="12" customHeight="1">
      <c r="B42" s="7">
        <v>20</v>
      </c>
      <c r="C42" s="4" t="s">
        <v>554</v>
      </c>
      <c r="D42" s="4"/>
      <c r="E42" s="273"/>
      <c r="F42" s="273"/>
      <c r="G42" s="273"/>
      <c r="H42" s="273"/>
      <c r="I42" s="273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  <c r="X42" s="274"/>
      <c r="Y42" s="274"/>
      <c r="Z42" s="274"/>
      <c r="AA42" s="273"/>
      <c r="AB42" s="301">
        <v>20</v>
      </c>
      <c r="AC42" s="852"/>
      <c r="AD42" s="853"/>
      <c r="AE42" s="853"/>
      <c r="AF42" s="853"/>
      <c r="AG42" s="853"/>
    </row>
    <row r="43" spans="1:33" ht="12" customHeight="1">
      <c r="B43" s="7">
        <v>21</v>
      </c>
      <c r="C43" s="3" t="s">
        <v>555</v>
      </c>
      <c r="D43" s="4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4"/>
      <c r="V43" s="274"/>
      <c r="W43" s="274"/>
      <c r="X43" s="274"/>
      <c r="Y43" s="274"/>
      <c r="Z43" s="274"/>
      <c r="AA43" s="273"/>
      <c r="AB43" s="300">
        <v>21</v>
      </c>
      <c r="AC43" s="852"/>
      <c r="AD43" s="853"/>
      <c r="AE43" s="853"/>
      <c r="AF43" s="853"/>
      <c r="AG43" s="853"/>
    </row>
    <row r="44" spans="1:33" ht="12" customHeight="1">
      <c r="B44" s="7">
        <v>22</v>
      </c>
      <c r="C44" s="4" t="s">
        <v>556</v>
      </c>
      <c r="D44" s="4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4"/>
      <c r="R44" s="274"/>
      <c r="S44" s="274"/>
      <c r="T44" s="274"/>
      <c r="U44" s="274"/>
      <c r="V44" s="274"/>
      <c r="W44" s="274"/>
      <c r="X44" s="274"/>
      <c r="Y44" s="274"/>
      <c r="Z44" s="274"/>
      <c r="AA44" s="273"/>
      <c r="AB44" s="301">
        <v>22</v>
      </c>
      <c r="AC44" s="852"/>
      <c r="AD44" s="853"/>
      <c r="AE44" s="853"/>
      <c r="AF44" s="853"/>
      <c r="AG44" s="853"/>
    </row>
    <row r="45" spans="1:33" ht="12" customHeight="1">
      <c r="B45" s="7">
        <v>23</v>
      </c>
      <c r="C45" s="4" t="s">
        <v>557</v>
      </c>
      <c r="D45" s="4"/>
      <c r="E45" s="273"/>
      <c r="F45" s="273"/>
      <c r="G45" s="273"/>
      <c r="H45" s="273"/>
      <c r="I45" s="273"/>
      <c r="J45" s="273"/>
      <c r="K45" s="273"/>
      <c r="L45" s="273"/>
      <c r="M45" s="273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3"/>
      <c r="AB45" s="300">
        <v>23</v>
      </c>
      <c r="AC45" s="865"/>
      <c r="AD45" s="866"/>
      <c r="AE45" s="866"/>
      <c r="AF45" s="866"/>
      <c r="AG45" s="866"/>
    </row>
    <row r="46" spans="1:33" ht="13.5">
      <c r="A46" s="13"/>
      <c r="B46" s="205">
        <v>24</v>
      </c>
      <c r="C46" s="6" t="s">
        <v>558</v>
      </c>
      <c r="D46" s="6"/>
      <c r="E46" s="302"/>
      <c r="F46" s="302"/>
      <c r="G46" s="302"/>
      <c r="H46" s="302"/>
      <c r="I46" s="302"/>
      <c r="J46" s="302"/>
      <c r="K46" s="302"/>
      <c r="L46" s="302"/>
      <c r="M46" s="302"/>
      <c r="N46" s="302"/>
      <c r="O46" s="302"/>
      <c r="P46" s="302"/>
      <c r="Q46" s="302"/>
      <c r="R46" s="8" t="s">
        <v>559</v>
      </c>
      <c r="S46" s="302"/>
      <c r="T46" s="302"/>
      <c r="U46" s="302"/>
      <c r="V46" s="203">
        <v>24</v>
      </c>
      <c r="W46" s="302"/>
      <c r="X46" s="302"/>
      <c r="Y46" s="302"/>
      <c r="Z46" s="302"/>
      <c r="AA46" s="302"/>
      <c r="AB46" s="303"/>
      <c r="AC46" s="304"/>
      <c r="AD46" s="304"/>
      <c r="AE46" s="304"/>
      <c r="AF46" s="304"/>
      <c r="AG46" s="304"/>
    </row>
    <row r="47" spans="1:33" ht="13.5">
      <c r="A47" s="873" t="s">
        <v>50</v>
      </c>
      <c r="B47" s="873"/>
      <c r="C47" s="874"/>
      <c r="D47" s="75" t="s">
        <v>560</v>
      </c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</row>
    <row r="48" spans="1:33" ht="13.5">
      <c r="A48" s="875"/>
      <c r="B48" s="875"/>
      <c r="C48" s="876"/>
      <c r="D48" s="5" t="s">
        <v>561</v>
      </c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</row>
    <row r="49" spans="1:33" ht="13.5">
      <c r="A49" s="875"/>
      <c r="B49" s="875"/>
      <c r="C49" s="876"/>
      <c r="D49" s="5" t="s">
        <v>562</v>
      </c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</row>
    <row r="50" spans="1:33">
      <c r="A50" s="877" t="s">
        <v>563</v>
      </c>
      <c r="B50" s="877"/>
      <c r="C50" s="877"/>
      <c r="E50" s="13"/>
      <c r="F50" s="13"/>
      <c r="G50" s="302"/>
      <c r="H50" s="302"/>
      <c r="I50" s="302"/>
      <c r="J50" s="302"/>
      <c r="K50" s="302"/>
      <c r="L50" s="302"/>
      <c r="M50" s="302"/>
      <c r="N50" s="302"/>
      <c r="O50" s="305"/>
      <c r="P50" s="302"/>
      <c r="Q50" s="306"/>
      <c r="R50" s="273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5"/>
      <c r="AF50" s="302"/>
      <c r="AG50" s="302"/>
    </row>
    <row r="51" spans="1:33" ht="13.5">
      <c r="A51" s="877"/>
      <c r="B51" s="877"/>
      <c r="C51" s="877"/>
      <c r="E51" s="212" t="s">
        <v>91</v>
      </c>
      <c r="F51" s="13"/>
      <c r="G51" s="302"/>
      <c r="H51" s="302"/>
      <c r="I51" s="302"/>
      <c r="J51" s="302"/>
      <c r="K51" s="302"/>
      <c r="L51" s="302"/>
      <c r="M51" s="302"/>
      <c r="N51" s="302"/>
      <c r="O51" s="212" t="s">
        <v>564</v>
      </c>
      <c r="P51" s="307"/>
      <c r="Q51" s="306"/>
      <c r="R51" s="302"/>
      <c r="S51" s="212" t="s">
        <v>565</v>
      </c>
      <c r="T51" s="302"/>
      <c r="U51" s="13"/>
      <c r="V51" s="302"/>
      <c r="W51" s="302"/>
      <c r="X51" s="302"/>
      <c r="Y51" s="302"/>
      <c r="Z51" s="302"/>
      <c r="AA51" s="302"/>
      <c r="AB51" s="302"/>
      <c r="AC51" s="302"/>
      <c r="AD51" s="302"/>
      <c r="AE51" s="212" t="s">
        <v>564</v>
      </c>
      <c r="AF51" s="302"/>
      <c r="AG51" s="302"/>
    </row>
    <row r="52" spans="1:33" ht="13.5">
      <c r="A52" s="878" t="s">
        <v>566</v>
      </c>
      <c r="B52" s="878"/>
      <c r="C52" s="878"/>
      <c r="D52" s="75" t="s">
        <v>4</v>
      </c>
      <c r="E52" s="12"/>
      <c r="F52" s="12"/>
      <c r="G52" s="308"/>
      <c r="H52" s="308"/>
      <c r="I52" s="308"/>
      <c r="J52" s="308"/>
      <c r="K52" s="308"/>
      <c r="L52" s="308"/>
      <c r="M52" s="308"/>
      <c r="N52" s="308"/>
      <c r="O52" s="308"/>
      <c r="P52" s="308"/>
      <c r="Q52" s="309"/>
      <c r="R52" s="310" t="s">
        <v>3</v>
      </c>
      <c r="S52" s="308"/>
      <c r="T52" s="308"/>
      <c r="U52" s="308"/>
      <c r="V52" s="75" t="s">
        <v>6</v>
      </c>
      <c r="W52" s="308"/>
      <c r="X52" s="308"/>
      <c r="Y52" s="309"/>
      <c r="Z52" s="75" t="s">
        <v>567</v>
      </c>
      <c r="AA52" s="308"/>
      <c r="AB52" s="308"/>
      <c r="AC52" s="308"/>
      <c r="AD52" s="308"/>
      <c r="AE52" s="308"/>
      <c r="AF52" s="308"/>
      <c r="AG52" s="308"/>
    </row>
    <row r="53" spans="1:33" ht="13.5">
      <c r="A53" s="879"/>
      <c r="B53" s="879"/>
      <c r="C53" s="879"/>
      <c r="D53" s="83" t="s">
        <v>5</v>
      </c>
      <c r="E53" s="13"/>
      <c r="F53" s="13"/>
      <c r="G53" s="302"/>
      <c r="H53" s="302"/>
      <c r="I53" s="302"/>
      <c r="J53" s="302"/>
      <c r="K53" s="302"/>
      <c r="L53" s="302"/>
      <c r="M53" s="302"/>
      <c r="N53" s="302"/>
      <c r="O53" s="302"/>
      <c r="P53" s="302"/>
      <c r="Q53" s="306"/>
      <c r="R53" s="302"/>
      <c r="S53" s="302"/>
      <c r="T53" s="302"/>
      <c r="U53" s="302"/>
      <c r="V53" s="83" t="s">
        <v>49</v>
      </c>
      <c r="W53" s="302"/>
      <c r="X53" s="302"/>
      <c r="Y53" s="306"/>
      <c r="Z53" s="302"/>
      <c r="AA53" s="302"/>
      <c r="AB53" s="302"/>
      <c r="AC53" s="302"/>
      <c r="AD53" s="302"/>
      <c r="AE53" s="302"/>
      <c r="AF53" s="302"/>
      <c r="AG53" s="302"/>
    </row>
    <row r="54" spans="1:33" ht="13.5">
      <c r="A54" s="879"/>
      <c r="B54" s="879"/>
      <c r="C54" s="879"/>
      <c r="D54" s="881" t="s">
        <v>568</v>
      </c>
      <c r="E54" s="881"/>
      <c r="F54" s="881"/>
      <c r="G54" s="881"/>
      <c r="H54" s="881"/>
      <c r="I54" s="881"/>
      <c r="J54" s="273"/>
      <c r="K54" s="307"/>
      <c r="L54" s="307"/>
      <c r="M54" s="307"/>
      <c r="N54" s="307"/>
      <c r="O54" s="307"/>
      <c r="P54" s="307"/>
      <c r="Q54" s="307"/>
      <c r="R54" s="307"/>
      <c r="S54" s="307"/>
      <c r="T54" s="307"/>
      <c r="U54" s="307"/>
      <c r="V54" s="307"/>
      <c r="W54" s="307"/>
      <c r="X54" s="221" t="s">
        <v>110</v>
      </c>
      <c r="Y54" s="307"/>
      <c r="Z54" s="307"/>
      <c r="AA54" s="307"/>
      <c r="AB54" s="307"/>
      <c r="AC54" s="307"/>
      <c r="AD54" s="307"/>
      <c r="AE54" s="307"/>
      <c r="AF54" s="307"/>
      <c r="AG54" s="307"/>
    </row>
    <row r="55" spans="1:33" ht="14.25" thickBot="1">
      <c r="A55" s="880"/>
      <c r="B55" s="880"/>
      <c r="C55" s="880"/>
      <c r="D55" s="882"/>
      <c r="E55" s="882"/>
      <c r="F55" s="882"/>
      <c r="G55" s="882"/>
      <c r="H55" s="882"/>
      <c r="I55" s="882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311" t="s">
        <v>569</v>
      </c>
      <c r="Y55" s="286"/>
      <c r="Z55" s="286"/>
      <c r="AA55" s="286"/>
      <c r="AB55" s="286"/>
      <c r="AC55" s="286"/>
      <c r="AD55" s="286"/>
      <c r="AE55" s="286"/>
      <c r="AF55" s="286"/>
      <c r="AG55" s="286"/>
    </row>
    <row r="56" spans="1:33" ht="13.5">
      <c r="A56" s="354"/>
      <c r="B56" s="354"/>
      <c r="C56" s="354"/>
      <c r="D56" s="355"/>
      <c r="E56" s="355"/>
      <c r="F56" s="355"/>
      <c r="G56" s="355"/>
      <c r="H56" s="355"/>
      <c r="I56" s="355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4"/>
      <c r="Y56" s="273"/>
      <c r="Z56" s="273"/>
      <c r="AA56" s="273"/>
      <c r="AB56" s="273"/>
      <c r="AC56" s="273"/>
      <c r="AD56" s="273"/>
      <c r="AE56" s="273"/>
      <c r="AF56" s="273"/>
      <c r="AG56" s="273"/>
    </row>
    <row r="57" spans="1:33" ht="13.5">
      <c r="A57" s="354"/>
      <c r="B57" s="354"/>
      <c r="C57" s="354"/>
      <c r="D57" s="355"/>
      <c r="E57" s="355"/>
      <c r="F57" s="355"/>
      <c r="G57" s="355"/>
      <c r="H57" s="355"/>
      <c r="I57" s="355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4"/>
      <c r="Y57" s="273"/>
      <c r="Z57" s="273"/>
      <c r="AA57" s="273"/>
      <c r="AB57" s="273"/>
      <c r="AC57" s="273"/>
      <c r="AD57" s="273"/>
      <c r="AE57" s="273"/>
      <c r="AF57" s="273"/>
      <c r="AG57" s="273"/>
    </row>
    <row r="58" spans="1:33" ht="13.5">
      <c r="A58" s="312"/>
      <c r="B58" s="312"/>
      <c r="C58" s="312"/>
      <c r="D58" s="313"/>
      <c r="E58" s="313"/>
      <c r="F58" s="313"/>
      <c r="G58" s="313"/>
      <c r="H58" s="313"/>
      <c r="I58" s="31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</row>
    <row r="59" spans="1:33" ht="13.5">
      <c r="A59" s="314" t="s">
        <v>570</v>
      </c>
      <c r="B59" s="315"/>
      <c r="C59" s="13"/>
      <c r="D59" s="13"/>
      <c r="E59" s="13"/>
      <c r="F59" s="13"/>
      <c r="G59" s="302"/>
      <c r="H59" s="302"/>
      <c r="I59" s="302"/>
      <c r="J59" s="302"/>
      <c r="K59" s="302"/>
      <c r="L59" s="302"/>
      <c r="M59" s="302"/>
      <c r="N59" s="302"/>
      <c r="O59" s="302"/>
      <c r="P59" s="302"/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2"/>
      <c r="AB59" s="302"/>
      <c r="AC59" s="302"/>
      <c r="AD59" s="302"/>
      <c r="AE59" s="302"/>
      <c r="AF59" s="302"/>
      <c r="AG59" s="302"/>
    </row>
    <row r="60" spans="1:33">
      <c r="A60" s="234" t="s">
        <v>218</v>
      </c>
      <c r="B60" s="316"/>
      <c r="C60" s="317"/>
      <c r="D60" s="318" t="s">
        <v>571</v>
      </c>
      <c r="E60" s="12"/>
      <c r="F60" s="12"/>
      <c r="G60" s="308"/>
      <c r="H60" s="308"/>
      <c r="I60" s="308"/>
      <c r="J60" s="308"/>
      <c r="K60" s="308"/>
      <c r="L60" s="308"/>
      <c r="M60" s="308"/>
      <c r="N60" s="308"/>
      <c r="O60" s="308"/>
      <c r="P60" s="308"/>
      <c r="Q60" s="308"/>
      <c r="R60" s="308"/>
      <c r="S60" s="308"/>
      <c r="T60" s="308"/>
      <c r="U60" s="846" t="s">
        <v>572</v>
      </c>
      <c r="V60" s="847"/>
      <c r="W60" s="847"/>
      <c r="X60" s="847"/>
      <c r="Y60" s="848"/>
      <c r="Z60" s="766" t="s">
        <v>573</v>
      </c>
      <c r="AA60" s="767"/>
      <c r="AB60" s="767"/>
      <c r="AC60" s="886"/>
      <c r="AD60" s="847" t="s">
        <v>574</v>
      </c>
      <c r="AE60" s="847"/>
      <c r="AF60" s="847"/>
      <c r="AG60" s="847"/>
    </row>
    <row r="61" spans="1:33" ht="12" customHeight="1">
      <c r="B61" s="4" t="s">
        <v>575</v>
      </c>
      <c r="C61" s="319"/>
      <c r="D61" s="319"/>
      <c r="E61" s="319"/>
      <c r="F61" s="319"/>
      <c r="G61" s="319"/>
      <c r="H61" s="319"/>
      <c r="I61" s="319"/>
      <c r="J61" s="319"/>
      <c r="K61" s="319"/>
      <c r="L61" s="319"/>
      <c r="M61" s="319"/>
      <c r="N61" s="319"/>
      <c r="O61" s="319"/>
      <c r="P61" s="319"/>
      <c r="Q61" s="319"/>
      <c r="R61" s="319"/>
      <c r="S61" s="319"/>
      <c r="T61" s="319"/>
      <c r="U61" s="849"/>
      <c r="V61" s="850"/>
      <c r="W61" s="850"/>
      <c r="X61" s="850"/>
      <c r="Y61" s="851"/>
      <c r="Z61" s="887"/>
      <c r="AA61" s="888"/>
      <c r="AB61" s="888"/>
      <c r="AC61" s="889"/>
      <c r="AD61" s="850"/>
      <c r="AE61" s="850"/>
      <c r="AF61" s="850"/>
      <c r="AG61" s="850"/>
    </row>
    <row r="62" spans="1:33" ht="12" customHeight="1">
      <c r="B62" s="4" t="s">
        <v>576</v>
      </c>
      <c r="C62" s="319"/>
      <c r="D62" s="319"/>
      <c r="E62" s="319"/>
      <c r="F62" s="319"/>
      <c r="G62" s="319"/>
      <c r="H62" s="319"/>
      <c r="I62" s="319"/>
      <c r="J62" s="319"/>
      <c r="K62" s="319"/>
      <c r="L62" s="319"/>
      <c r="M62" s="319"/>
      <c r="N62" s="319"/>
      <c r="O62" s="319"/>
      <c r="P62" s="319"/>
      <c r="Q62" s="319"/>
      <c r="R62" s="319"/>
      <c r="S62" s="319"/>
      <c r="T62" s="319"/>
      <c r="U62" s="849"/>
      <c r="V62" s="850"/>
      <c r="W62" s="850"/>
      <c r="X62" s="850"/>
      <c r="Y62" s="851"/>
      <c r="Z62" s="887"/>
      <c r="AA62" s="888"/>
      <c r="AB62" s="888"/>
      <c r="AC62" s="889"/>
      <c r="AD62" s="850"/>
      <c r="AE62" s="850"/>
      <c r="AF62" s="850"/>
      <c r="AG62" s="850"/>
    </row>
    <row r="63" spans="1:33" ht="12" customHeight="1">
      <c r="A63" s="13"/>
      <c r="B63" s="6" t="s">
        <v>577</v>
      </c>
      <c r="C63" s="13"/>
      <c r="D63" s="13"/>
      <c r="E63" s="13"/>
      <c r="F63" s="13"/>
      <c r="G63" s="13"/>
      <c r="H63" s="302"/>
      <c r="I63" s="302"/>
      <c r="J63" s="302"/>
      <c r="K63" s="302"/>
      <c r="L63" s="302"/>
      <c r="M63" s="302"/>
      <c r="N63" s="302"/>
      <c r="O63" s="302"/>
      <c r="P63" s="302"/>
      <c r="Q63" s="302"/>
      <c r="R63" s="302"/>
      <c r="S63" s="302"/>
      <c r="T63" s="302"/>
      <c r="U63" s="883"/>
      <c r="V63" s="884"/>
      <c r="W63" s="884"/>
      <c r="X63" s="884"/>
      <c r="Y63" s="885"/>
      <c r="Z63" s="890"/>
      <c r="AA63" s="891"/>
      <c r="AB63" s="891"/>
      <c r="AC63" s="892"/>
      <c r="AD63" s="884"/>
      <c r="AE63" s="884"/>
      <c r="AF63" s="884"/>
      <c r="AG63" s="884"/>
    </row>
    <row r="64" spans="1:33" ht="12" customHeight="1">
      <c r="A64" s="222">
        <v>25</v>
      </c>
      <c r="B64" s="4" t="s">
        <v>578</v>
      </c>
      <c r="C64" s="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  <c r="S64" s="273"/>
      <c r="T64" s="207">
        <v>25</v>
      </c>
      <c r="U64" s="934"/>
      <c r="V64" s="935"/>
      <c r="W64" s="935"/>
      <c r="X64" s="935"/>
      <c r="Y64" s="936"/>
      <c r="Z64" s="934"/>
      <c r="AA64" s="935"/>
      <c r="AB64" s="935"/>
      <c r="AC64" s="936"/>
      <c r="AD64" s="934"/>
      <c r="AE64" s="935"/>
      <c r="AF64" s="935"/>
      <c r="AG64" s="935"/>
    </row>
    <row r="65" spans="1:33" ht="12" customHeight="1">
      <c r="A65" s="7"/>
      <c r="B65" s="3" t="s">
        <v>579</v>
      </c>
      <c r="C65" s="4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11"/>
      <c r="U65" s="273"/>
      <c r="V65" s="273"/>
      <c r="W65" s="273"/>
      <c r="X65" s="273"/>
      <c r="Y65" s="273"/>
      <c r="Z65" s="320"/>
      <c r="AA65" s="273"/>
      <c r="AB65" s="273"/>
      <c r="AC65" s="321"/>
      <c r="AD65" s="273"/>
      <c r="AE65" s="273"/>
      <c r="AF65" s="273"/>
      <c r="AG65" s="273"/>
    </row>
    <row r="66" spans="1:33" ht="12" customHeight="1">
      <c r="A66" s="7"/>
      <c r="B66" s="4" t="s">
        <v>580</v>
      </c>
      <c r="C66" s="4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11"/>
      <c r="U66" s="273"/>
      <c r="V66" s="273"/>
      <c r="W66" s="273"/>
      <c r="X66" s="273"/>
      <c r="Y66" s="273"/>
      <c r="Z66" s="320"/>
      <c r="AA66" s="273"/>
      <c r="AB66" s="273"/>
      <c r="AC66" s="321"/>
      <c r="AD66" s="273"/>
      <c r="AE66" s="273"/>
      <c r="AF66" s="273"/>
      <c r="AG66" s="273"/>
    </row>
    <row r="67" spans="1:33" ht="12" customHeight="1">
      <c r="A67" s="7">
        <v>26</v>
      </c>
      <c r="B67" s="4" t="s">
        <v>581</v>
      </c>
      <c r="C67" s="4"/>
      <c r="G67" s="273"/>
      <c r="H67" s="273"/>
      <c r="I67" s="273"/>
      <c r="J67" s="273"/>
      <c r="K67" s="273"/>
      <c r="L67" s="274"/>
      <c r="M67" s="274"/>
      <c r="N67" s="274"/>
      <c r="O67" s="274"/>
      <c r="P67" s="274"/>
      <c r="Q67" s="274"/>
      <c r="R67" s="274"/>
      <c r="S67" s="273"/>
      <c r="T67" s="203">
        <v>26</v>
      </c>
      <c r="U67" s="900"/>
      <c r="V67" s="937"/>
      <c r="W67" s="937"/>
      <c r="X67" s="937"/>
      <c r="Y67" s="901"/>
      <c r="Z67" s="900"/>
      <c r="AA67" s="937"/>
      <c r="AB67" s="937"/>
      <c r="AC67" s="901"/>
      <c r="AD67" s="900"/>
      <c r="AE67" s="937"/>
      <c r="AF67" s="937"/>
      <c r="AG67" s="937"/>
    </row>
    <row r="68" spans="1:33" ht="12" customHeight="1">
      <c r="A68" s="7">
        <v>27</v>
      </c>
      <c r="B68" s="4" t="s">
        <v>582</v>
      </c>
      <c r="C68" s="4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11"/>
      <c r="U68" s="273"/>
      <c r="V68" s="273"/>
      <c r="W68" s="273"/>
      <c r="X68" s="273"/>
      <c r="Y68" s="273"/>
      <c r="Z68" s="320"/>
      <c r="AA68" s="273"/>
      <c r="AB68" s="273"/>
      <c r="AC68" s="321"/>
      <c r="AD68" s="273"/>
      <c r="AE68" s="273"/>
      <c r="AG68" s="273"/>
    </row>
    <row r="69" spans="1:33" ht="12" customHeight="1">
      <c r="A69" s="7"/>
      <c r="B69" s="4" t="s">
        <v>583</v>
      </c>
      <c r="C69" s="4"/>
      <c r="D69" s="322"/>
      <c r="E69" s="274"/>
      <c r="F69" s="274"/>
      <c r="G69" s="175"/>
      <c r="H69" s="274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273"/>
      <c r="T69" s="211">
        <v>27</v>
      </c>
      <c r="U69" s="900"/>
      <c r="V69" s="937"/>
      <c r="W69" s="937"/>
      <c r="X69" s="937"/>
      <c r="Y69" s="901"/>
      <c r="Z69" s="900"/>
      <c r="AA69" s="937"/>
      <c r="AB69" s="937"/>
      <c r="AC69" s="901"/>
      <c r="AD69" s="900"/>
      <c r="AE69" s="937"/>
      <c r="AF69" s="937"/>
      <c r="AG69" s="937"/>
    </row>
    <row r="70" spans="1:33" ht="12" customHeight="1">
      <c r="A70" s="7">
        <v>28</v>
      </c>
      <c r="B70" s="4" t="s">
        <v>584</v>
      </c>
      <c r="C70" s="4"/>
      <c r="D70" s="322"/>
      <c r="E70" s="273"/>
      <c r="F70" s="274"/>
      <c r="G70" s="175"/>
      <c r="H70" s="274"/>
      <c r="I70" s="274"/>
      <c r="J70" s="274"/>
      <c r="K70" s="274"/>
      <c r="L70" s="274"/>
      <c r="M70" s="274"/>
      <c r="N70" s="274"/>
      <c r="O70" s="274"/>
      <c r="P70" s="274"/>
      <c r="Q70" s="274"/>
      <c r="R70" s="274"/>
      <c r="S70" s="273"/>
      <c r="T70" s="207">
        <v>28</v>
      </c>
      <c r="U70" s="934"/>
      <c r="V70" s="935"/>
      <c r="W70" s="935"/>
      <c r="X70" s="935"/>
      <c r="Y70" s="936"/>
      <c r="Z70" s="934"/>
      <c r="AA70" s="935"/>
      <c r="AB70" s="935"/>
      <c r="AC70" s="936"/>
      <c r="AD70" s="934"/>
      <c r="AE70" s="935"/>
      <c r="AF70" s="935"/>
      <c r="AG70" s="935"/>
    </row>
    <row r="71" spans="1:33" ht="12" customHeight="1">
      <c r="A71" s="7">
        <v>29</v>
      </c>
      <c r="B71" s="4" t="s">
        <v>585</v>
      </c>
      <c r="C71" s="4"/>
      <c r="D71" s="322"/>
      <c r="E71" s="273"/>
      <c r="F71" s="273"/>
      <c r="H71" s="273"/>
      <c r="I71" s="273"/>
      <c r="J71" s="273"/>
      <c r="K71" s="273"/>
      <c r="L71" s="273"/>
      <c r="M71" s="273"/>
      <c r="N71" s="274"/>
      <c r="O71" s="274"/>
      <c r="P71" s="274"/>
      <c r="Q71" s="274"/>
      <c r="R71" s="274"/>
      <c r="S71" s="273"/>
      <c r="T71" s="207">
        <v>29</v>
      </c>
      <c r="U71" s="934">
        <f>SUM(U64:Y70)</f>
        <v>0</v>
      </c>
      <c r="V71" s="935"/>
      <c r="W71" s="935"/>
      <c r="X71" s="935"/>
      <c r="Y71" s="936"/>
      <c r="Z71" s="934">
        <f>SUM(Z64:AC70)</f>
        <v>0</v>
      </c>
      <c r="AA71" s="935"/>
      <c r="AB71" s="935"/>
      <c r="AC71" s="936"/>
      <c r="AD71" s="934">
        <f>SUM(AD64:AG70)</f>
        <v>0</v>
      </c>
      <c r="AE71" s="935"/>
      <c r="AF71" s="935"/>
      <c r="AG71" s="935"/>
    </row>
    <row r="72" spans="1:33" ht="12" customHeight="1">
      <c r="A72" s="7">
        <v>30</v>
      </c>
      <c r="B72" s="4" t="s">
        <v>586</v>
      </c>
      <c r="C72" s="4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11"/>
      <c r="U72" s="273"/>
      <c r="V72" s="273"/>
      <c r="W72" s="273"/>
      <c r="X72" s="273"/>
      <c r="Y72" s="273"/>
      <c r="Z72" s="320"/>
      <c r="AA72" s="273"/>
      <c r="AB72" s="273"/>
      <c r="AC72" s="321"/>
      <c r="AD72" s="273"/>
      <c r="AE72" s="273"/>
      <c r="AF72" s="273"/>
      <c r="AG72" s="273"/>
    </row>
    <row r="73" spans="1:33" ht="12" customHeight="1">
      <c r="A73" s="7"/>
      <c r="B73" s="4" t="s">
        <v>587</v>
      </c>
      <c r="C73" s="4"/>
      <c r="D73" s="323"/>
      <c r="E73" s="323"/>
      <c r="F73" s="32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11"/>
      <c r="U73" s="273"/>
      <c r="V73" s="273"/>
      <c r="W73" s="273"/>
      <c r="X73" s="273"/>
      <c r="Y73" s="273"/>
      <c r="Z73" s="320"/>
      <c r="AA73" s="273"/>
      <c r="AB73" s="273"/>
      <c r="AC73" s="321"/>
      <c r="AD73" s="273"/>
      <c r="AE73" s="273"/>
      <c r="AF73" s="273"/>
      <c r="AG73" s="324"/>
    </row>
    <row r="74" spans="1:33" ht="12" customHeight="1">
      <c r="A74" s="7"/>
      <c r="B74" s="4"/>
      <c r="C74" s="4"/>
      <c r="D74" s="323"/>
      <c r="E74" s="323"/>
      <c r="F74" s="323"/>
      <c r="G74" s="273"/>
      <c r="H74" s="273"/>
      <c r="I74" s="273"/>
      <c r="K74" s="850" t="s">
        <v>588</v>
      </c>
      <c r="L74" s="850"/>
      <c r="M74" s="850"/>
      <c r="N74" s="850"/>
      <c r="O74" s="850"/>
      <c r="P74" s="850"/>
      <c r="Q74" s="850"/>
      <c r="R74" s="850"/>
      <c r="S74" s="273"/>
      <c r="T74" s="211"/>
      <c r="U74" s="273"/>
      <c r="V74" s="273"/>
      <c r="W74" s="273"/>
      <c r="X74" s="273"/>
      <c r="Y74" s="273"/>
      <c r="Z74" s="320"/>
      <c r="AA74" s="273"/>
      <c r="AB74" s="273"/>
      <c r="AC74" s="321"/>
      <c r="AD74" s="273"/>
      <c r="AE74" s="273"/>
      <c r="AF74" s="273"/>
      <c r="AG74" s="324"/>
    </row>
    <row r="75" spans="1:33" ht="12" customHeight="1">
      <c r="B75" s="895" t="s">
        <v>589</v>
      </c>
      <c r="C75" s="895"/>
      <c r="D75" s="895"/>
      <c r="E75" s="323"/>
      <c r="F75" s="895" t="s">
        <v>590</v>
      </c>
      <c r="G75" s="895"/>
      <c r="H75" s="895"/>
      <c r="I75" s="895"/>
      <c r="J75" s="284"/>
      <c r="K75" s="850"/>
      <c r="L75" s="850"/>
      <c r="M75" s="850"/>
      <c r="N75" s="850"/>
      <c r="O75" s="850"/>
      <c r="P75" s="850"/>
      <c r="Q75" s="850"/>
      <c r="R75" s="850"/>
      <c r="S75" s="284"/>
      <c r="T75" s="325"/>
      <c r="U75" s="284"/>
      <c r="V75" s="284"/>
      <c r="W75" s="284"/>
      <c r="X75" s="284"/>
      <c r="Y75" s="284"/>
      <c r="Z75" s="326"/>
      <c r="AA75" s="284"/>
      <c r="AB75" s="284"/>
      <c r="AC75" s="327"/>
      <c r="AD75" s="273"/>
      <c r="AE75" s="273"/>
      <c r="AF75" s="273"/>
      <c r="AG75" s="324"/>
    </row>
    <row r="76" spans="1:33" ht="12" customHeight="1">
      <c r="B76" s="896"/>
      <c r="C76" s="896"/>
      <c r="D76" s="896"/>
      <c r="E76" s="323"/>
      <c r="F76" s="896"/>
      <c r="G76" s="896"/>
      <c r="H76" s="896"/>
      <c r="I76" s="896"/>
      <c r="K76" s="884"/>
      <c r="L76" s="884"/>
      <c r="M76" s="884"/>
      <c r="N76" s="884"/>
      <c r="O76" s="884"/>
      <c r="P76" s="884"/>
      <c r="Q76" s="884"/>
      <c r="R76" s="884"/>
      <c r="S76" s="273"/>
      <c r="T76" s="328"/>
      <c r="U76" s="273"/>
      <c r="V76" s="273"/>
      <c r="W76" s="273"/>
      <c r="X76" s="273"/>
      <c r="Y76" s="273"/>
      <c r="Z76" s="183"/>
      <c r="AB76" s="273"/>
      <c r="AC76" s="321"/>
      <c r="AD76" s="273"/>
      <c r="AE76" s="273"/>
      <c r="AF76" s="273"/>
      <c r="AG76" s="273"/>
    </row>
    <row r="77" spans="1:33" ht="12" customHeight="1">
      <c r="B77" s="511">
        <v>2007</v>
      </c>
      <c r="C77" s="511"/>
      <c r="D77" s="511"/>
      <c r="F77" s="894">
        <v>2800</v>
      </c>
      <c r="G77" s="894"/>
      <c r="H77" s="894"/>
      <c r="I77" s="894"/>
      <c r="J77" s="329"/>
      <c r="K77" s="897">
        <v>96700</v>
      </c>
      <c r="L77" s="897"/>
      <c r="M77" s="897"/>
      <c r="N77" s="897"/>
      <c r="O77" s="897"/>
      <c r="P77" s="897"/>
      <c r="Q77" s="897"/>
      <c r="R77" s="897"/>
      <c r="S77" s="273"/>
      <c r="T77" s="328"/>
      <c r="U77" s="273"/>
      <c r="V77" s="273"/>
      <c r="W77" s="273"/>
      <c r="X77" s="273"/>
      <c r="Y77" s="273"/>
      <c r="Z77" s="320"/>
      <c r="AA77" s="273"/>
      <c r="AB77" s="273"/>
      <c r="AC77" s="321"/>
      <c r="AD77" s="273"/>
      <c r="AE77" s="273"/>
      <c r="AG77" s="273"/>
    </row>
    <row r="78" spans="1:33" ht="12" customHeight="1">
      <c r="B78" s="511">
        <v>2006</v>
      </c>
      <c r="C78" s="511"/>
      <c r="D78" s="511"/>
      <c r="F78" s="894">
        <v>2800</v>
      </c>
      <c r="G78" s="894"/>
      <c r="H78" s="894"/>
      <c r="I78" s="894"/>
      <c r="J78" s="329"/>
      <c r="K78" s="894">
        <v>96700</v>
      </c>
      <c r="L78" s="894"/>
      <c r="M78" s="894"/>
      <c r="N78" s="894"/>
      <c r="O78" s="894"/>
      <c r="P78" s="894"/>
      <c r="Q78" s="894"/>
      <c r="R78" s="894"/>
      <c r="S78" s="284"/>
      <c r="T78" s="325"/>
      <c r="U78" s="284"/>
      <c r="V78" s="284"/>
      <c r="W78" s="284"/>
      <c r="X78" s="284"/>
      <c r="Y78" s="284"/>
      <c r="Z78" s="326"/>
      <c r="AA78" s="284"/>
      <c r="AB78" s="284"/>
      <c r="AC78" s="327"/>
      <c r="AD78" s="284"/>
      <c r="AE78" s="284"/>
      <c r="AF78" s="324"/>
      <c r="AG78" s="324"/>
    </row>
    <row r="79" spans="1:33" ht="12" customHeight="1">
      <c r="B79" s="511">
        <v>2005</v>
      </c>
      <c r="C79" s="511"/>
      <c r="D79" s="511"/>
      <c r="F79" s="893">
        <v>2800</v>
      </c>
      <c r="G79" s="893"/>
      <c r="H79" s="893"/>
      <c r="I79" s="893"/>
      <c r="J79" s="330"/>
      <c r="K79" s="894">
        <v>96700</v>
      </c>
      <c r="L79" s="894"/>
      <c r="M79" s="894"/>
      <c r="N79" s="894"/>
      <c r="O79" s="894"/>
      <c r="P79" s="894"/>
      <c r="Q79" s="894"/>
      <c r="R79" s="894"/>
      <c r="S79" s="284"/>
      <c r="T79" s="325"/>
      <c r="U79" s="284"/>
      <c r="V79" s="284"/>
      <c r="W79" s="284"/>
      <c r="X79" s="284"/>
      <c r="Y79" s="284"/>
      <c r="Z79" s="326"/>
      <c r="AA79" s="284"/>
      <c r="AB79" s="284"/>
      <c r="AC79" s="327"/>
      <c r="AD79" s="284"/>
      <c r="AE79" s="284"/>
      <c r="AF79" s="324"/>
      <c r="AG79" s="324"/>
    </row>
    <row r="80" spans="1:33" ht="12" customHeight="1">
      <c r="B80" s="511">
        <v>2004</v>
      </c>
      <c r="C80" s="511"/>
      <c r="D80" s="511"/>
      <c r="F80" s="893">
        <v>2800</v>
      </c>
      <c r="G80" s="893"/>
      <c r="H80" s="893"/>
      <c r="I80" s="893"/>
      <c r="J80" s="330"/>
      <c r="K80" s="894">
        <v>96700</v>
      </c>
      <c r="L80" s="894"/>
      <c r="M80" s="894"/>
      <c r="N80" s="894"/>
      <c r="O80" s="894"/>
      <c r="P80" s="894"/>
      <c r="Q80" s="894"/>
      <c r="R80" s="894"/>
      <c r="S80" s="273"/>
      <c r="T80" s="331"/>
      <c r="U80" s="324"/>
      <c r="V80" s="324"/>
      <c r="W80" s="324"/>
      <c r="X80" s="324"/>
      <c r="Y80" s="324"/>
      <c r="Z80" s="332"/>
      <c r="AA80" s="324"/>
      <c r="AB80" s="324"/>
      <c r="AC80" s="333"/>
      <c r="AD80" s="324"/>
      <c r="AE80" s="324"/>
      <c r="AF80" s="324"/>
      <c r="AG80" s="324"/>
    </row>
    <row r="81" spans="1:33" ht="12" customHeight="1">
      <c r="A81" s="13"/>
      <c r="B81" s="756">
        <v>2003</v>
      </c>
      <c r="C81" s="756"/>
      <c r="D81" s="756"/>
      <c r="E81" s="13"/>
      <c r="F81" s="911">
        <v>2800</v>
      </c>
      <c r="G81" s="911"/>
      <c r="H81" s="911"/>
      <c r="I81" s="911"/>
      <c r="J81" s="334"/>
      <c r="K81" s="912">
        <v>96700</v>
      </c>
      <c r="L81" s="912"/>
      <c r="M81" s="912"/>
      <c r="N81" s="912"/>
      <c r="O81" s="912"/>
      <c r="P81" s="912"/>
      <c r="Q81" s="912"/>
      <c r="R81" s="912"/>
      <c r="S81" s="302"/>
      <c r="T81" s="276">
        <v>30</v>
      </c>
      <c r="U81" s="938">
        <f>2800*U71</f>
        <v>0</v>
      </c>
      <c r="V81" s="939"/>
      <c r="W81" s="939"/>
      <c r="X81" s="939"/>
      <c r="Y81" s="940"/>
      <c r="Z81" s="938">
        <f>2800*Z71</f>
        <v>0</v>
      </c>
      <c r="AA81" s="939"/>
      <c r="AB81" s="939"/>
      <c r="AC81" s="940"/>
      <c r="AD81" s="938">
        <f>2800*AD71</f>
        <v>0</v>
      </c>
      <c r="AE81" s="939"/>
      <c r="AF81" s="939"/>
      <c r="AG81" s="939"/>
    </row>
    <row r="82" spans="1:33" ht="13.5">
      <c r="A82" s="206">
        <v>31</v>
      </c>
      <c r="B82" s="212" t="s">
        <v>591</v>
      </c>
      <c r="C82" s="335"/>
      <c r="D82" s="335"/>
      <c r="E82" s="307"/>
      <c r="F82" s="307"/>
      <c r="G82" s="307"/>
      <c r="H82" s="307"/>
      <c r="I82" s="307"/>
      <c r="J82" s="267"/>
      <c r="K82" s="335"/>
      <c r="L82" s="335"/>
      <c r="M82" s="335"/>
      <c r="N82" s="335"/>
      <c r="O82" s="335"/>
      <c r="P82" s="307"/>
      <c r="Q82" s="307"/>
      <c r="R82" s="307"/>
      <c r="S82" s="336"/>
      <c r="T82" s="336"/>
      <c r="U82" s="336"/>
      <c r="V82" s="267"/>
      <c r="W82" s="336"/>
      <c r="X82" s="336"/>
      <c r="Y82" s="336"/>
      <c r="Z82" s="336"/>
      <c r="AA82" s="336"/>
      <c r="AB82" s="337"/>
      <c r="AC82" s="913" t="s">
        <v>592</v>
      </c>
      <c r="AD82" s="913"/>
      <c r="AE82" s="913"/>
      <c r="AF82" s="338"/>
      <c r="AG82" s="338"/>
    </row>
    <row r="83" spans="1:33" ht="12" customHeight="1">
      <c r="A83" s="339"/>
      <c r="B83" s="339"/>
      <c r="C83" s="233"/>
      <c r="D83" s="233"/>
      <c r="E83" s="308"/>
      <c r="F83" s="308"/>
      <c r="G83" s="308"/>
      <c r="H83" s="308"/>
      <c r="I83" s="308"/>
      <c r="J83" s="340"/>
      <c r="K83" s="846" t="s">
        <v>593</v>
      </c>
      <c r="L83" s="847"/>
      <c r="M83" s="847"/>
      <c r="N83" s="847"/>
      <c r="O83" s="847"/>
      <c r="P83" s="914" t="s">
        <v>594</v>
      </c>
      <c r="Q83" s="915"/>
      <c r="R83" s="915"/>
      <c r="S83" s="915"/>
      <c r="T83" s="914" t="s">
        <v>595</v>
      </c>
      <c r="U83" s="915"/>
      <c r="V83" s="915"/>
      <c r="W83" s="920"/>
      <c r="X83" s="923" t="s">
        <v>596</v>
      </c>
      <c r="Y83" s="924"/>
      <c r="Z83" s="924"/>
      <c r="AA83" s="924"/>
      <c r="AB83" s="925"/>
      <c r="AC83" s="902"/>
      <c r="AD83" s="902"/>
      <c r="AE83" s="902"/>
      <c r="AF83" s="273"/>
      <c r="AG83" s="273"/>
    </row>
    <row r="84" spans="1:33" ht="12" customHeight="1">
      <c r="A84" s="3"/>
      <c r="B84" s="341" t="s">
        <v>597</v>
      </c>
      <c r="C84" s="302"/>
      <c r="D84" s="273"/>
      <c r="E84" s="4"/>
      <c r="F84" s="4"/>
      <c r="G84" s="342" t="s">
        <v>598</v>
      </c>
      <c r="H84" s="4"/>
      <c r="I84" s="4"/>
      <c r="K84" s="849"/>
      <c r="L84" s="850"/>
      <c r="M84" s="850"/>
      <c r="N84" s="850"/>
      <c r="O84" s="850"/>
      <c r="P84" s="916"/>
      <c r="Q84" s="917"/>
      <c r="R84" s="917"/>
      <c r="S84" s="917"/>
      <c r="T84" s="916"/>
      <c r="U84" s="917"/>
      <c r="V84" s="917"/>
      <c r="W84" s="921"/>
      <c r="X84" s="926"/>
      <c r="Y84" s="927"/>
      <c r="Z84" s="927"/>
      <c r="AA84" s="927"/>
      <c r="AB84" s="928"/>
      <c r="AC84" s="932" t="s">
        <v>599</v>
      </c>
      <c r="AD84" s="932"/>
      <c r="AE84" s="932"/>
      <c r="AF84" s="898"/>
      <c r="AG84" s="899"/>
    </row>
    <row r="85" spans="1:33" ht="12" customHeight="1">
      <c r="A85" s="8"/>
      <c r="B85" s="302"/>
      <c r="C85" s="302"/>
      <c r="D85" s="302"/>
      <c r="E85" s="6"/>
      <c r="F85" s="6"/>
      <c r="G85" s="6"/>
      <c r="H85" s="6"/>
      <c r="I85" s="6"/>
      <c r="J85" s="13"/>
      <c r="K85" s="883"/>
      <c r="L85" s="884"/>
      <c r="M85" s="884"/>
      <c r="N85" s="884"/>
      <c r="O85" s="884"/>
      <c r="P85" s="918"/>
      <c r="Q85" s="919"/>
      <c r="R85" s="919"/>
      <c r="S85" s="919"/>
      <c r="T85" s="918"/>
      <c r="U85" s="919"/>
      <c r="V85" s="919"/>
      <c r="W85" s="922"/>
      <c r="X85" s="929"/>
      <c r="Y85" s="930"/>
      <c r="Z85" s="930"/>
      <c r="AA85" s="930"/>
      <c r="AB85" s="931"/>
      <c r="AC85" s="932"/>
      <c r="AD85" s="932"/>
      <c r="AE85" s="932"/>
      <c r="AF85" s="900"/>
      <c r="AG85" s="901"/>
    </row>
    <row r="86" spans="1:33" ht="12" customHeight="1">
      <c r="A86" s="771"/>
      <c r="B86" s="771"/>
      <c r="C86" s="771"/>
      <c r="D86" s="771"/>
      <c r="E86" s="771"/>
      <c r="F86" s="771"/>
      <c r="G86" s="771"/>
      <c r="H86" s="771"/>
      <c r="I86" s="771"/>
      <c r="J86" s="933"/>
      <c r="K86" s="934"/>
      <c r="L86" s="935"/>
      <c r="M86" s="935"/>
      <c r="N86" s="935"/>
      <c r="O86" s="936"/>
      <c r="P86" s="934"/>
      <c r="Q86" s="935"/>
      <c r="R86" s="935"/>
      <c r="S86" s="936"/>
      <c r="T86" s="934"/>
      <c r="U86" s="935"/>
      <c r="V86" s="935"/>
      <c r="W86" s="936"/>
      <c r="X86" s="934"/>
      <c r="Y86" s="935"/>
      <c r="Z86" s="935"/>
      <c r="AA86" s="935"/>
      <c r="AB86" s="936"/>
      <c r="AC86" s="902" t="s">
        <v>600</v>
      </c>
      <c r="AD86" s="902"/>
      <c r="AE86" s="902"/>
      <c r="AF86" s="273"/>
      <c r="AG86" s="273"/>
    </row>
    <row r="87" spans="1:33" ht="12" customHeight="1">
      <c r="A87" s="771"/>
      <c r="B87" s="771"/>
      <c r="C87" s="771"/>
      <c r="D87" s="771"/>
      <c r="E87" s="771"/>
      <c r="F87" s="771"/>
      <c r="G87" s="771"/>
      <c r="H87" s="771"/>
      <c r="I87" s="771"/>
      <c r="J87" s="933"/>
      <c r="K87" s="934"/>
      <c r="L87" s="935"/>
      <c r="M87" s="935"/>
      <c r="N87" s="935"/>
      <c r="O87" s="936"/>
      <c r="P87" s="934"/>
      <c r="Q87" s="935"/>
      <c r="R87" s="935"/>
      <c r="S87" s="936"/>
      <c r="T87" s="934"/>
      <c r="U87" s="935"/>
      <c r="V87" s="935"/>
      <c r="W87" s="936"/>
      <c r="X87" s="934"/>
      <c r="Y87" s="935"/>
      <c r="Z87" s="935"/>
      <c r="AA87" s="935"/>
      <c r="AB87" s="936"/>
      <c r="AC87" s="902"/>
      <c r="AD87" s="902"/>
      <c r="AE87" s="902"/>
      <c r="AF87" s="343"/>
      <c r="AG87" s="343"/>
    </row>
    <row r="88" spans="1:33" ht="12" customHeight="1">
      <c r="A88" s="771"/>
      <c r="B88" s="771"/>
      <c r="C88" s="771"/>
      <c r="D88" s="771"/>
      <c r="E88" s="771"/>
      <c r="F88" s="771"/>
      <c r="G88" s="771"/>
      <c r="H88" s="771"/>
      <c r="I88" s="771"/>
      <c r="J88" s="933"/>
      <c r="K88" s="934"/>
      <c r="L88" s="935"/>
      <c r="M88" s="935"/>
      <c r="N88" s="935"/>
      <c r="O88" s="936"/>
      <c r="P88" s="934"/>
      <c r="Q88" s="935"/>
      <c r="R88" s="935"/>
      <c r="S88" s="936"/>
      <c r="T88" s="934"/>
      <c r="U88" s="935"/>
      <c r="V88" s="935"/>
      <c r="W88" s="936"/>
      <c r="X88" s="934"/>
      <c r="Y88" s="935"/>
      <c r="Z88" s="935"/>
      <c r="AA88" s="935"/>
      <c r="AB88" s="936"/>
      <c r="AC88" s="902"/>
      <c r="AD88" s="902"/>
      <c r="AE88" s="902"/>
      <c r="AF88" s="903"/>
      <c r="AG88" s="904"/>
    </row>
    <row r="89" spans="1:33" ht="12" customHeight="1">
      <c r="A89" s="771"/>
      <c r="B89" s="771"/>
      <c r="C89" s="771"/>
      <c r="D89" s="771"/>
      <c r="E89" s="771"/>
      <c r="F89" s="771"/>
      <c r="G89" s="771"/>
      <c r="H89" s="771"/>
      <c r="I89" s="771"/>
      <c r="J89" s="933"/>
      <c r="K89" s="934"/>
      <c r="L89" s="935"/>
      <c r="M89" s="935"/>
      <c r="N89" s="935"/>
      <c r="O89" s="936"/>
      <c r="P89" s="934"/>
      <c r="Q89" s="935"/>
      <c r="R89" s="935"/>
      <c r="S89" s="936"/>
      <c r="T89" s="934"/>
      <c r="U89" s="935"/>
      <c r="V89" s="935"/>
      <c r="W89" s="936"/>
      <c r="X89" s="934"/>
      <c r="Y89" s="935"/>
      <c r="Z89" s="935"/>
      <c r="AA89" s="935"/>
      <c r="AB89" s="936"/>
      <c r="AC89" s="902"/>
      <c r="AD89" s="902"/>
      <c r="AE89" s="902"/>
      <c r="AF89" s="905"/>
      <c r="AG89" s="906"/>
    </row>
    <row r="90" spans="1:33" ht="12" customHeight="1">
      <c r="A90" s="771"/>
      <c r="B90" s="771"/>
      <c r="C90" s="771"/>
      <c r="D90" s="771"/>
      <c r="E90" s="771"/>
      <c r="F90" s="771"/>
      <c r="G90" s="771"/>
      <c r="H90" s="771"/>
      <c r="I90" s="771"/>
      <c r="J90" s="933"/>
      <c r="K90" s="934"/>
      <c r="L90" s="935"/>
      <c r="M90" s="935"/>
      <c r="N90" s="935"/>
      <c r="O90" s="936"/>
      <c r="P90" s="934"/>
      <c r="Q90" s="935"/>
      <c r="R90" s="935"/>
      <c r="S90" s="936"/>
      <c r="T90" s="934"/>
      <c r="U90" s="935"/>
      <c r="V90" s="935"/>
      <c r="W90" s="936"/>
      <c r="X90" s="934"/>
      <c r="Y90" s="935"/>
      <c r="Z90" s="935"/>
      <c r="AA90" s="935"/>
      <c r="AB90" s="936"/>
      <c r="AC90" s="902" t="s">
        <v>601</v>
      </c>
      <c r="AD90" s="902"/>
      <c r="AE90" s="902"/>
    </row>
    <row r="91" spans="1:33" ht="12" customHeight="1">
      <c r="A91" s="771"/>
      <c r="B91" s="771"/>
      <c r="C91" s="771"/>
      <c r="D91" s="771"/>
      <c r="E91" s="771"/>
      <c r="F91" s="771"/>
      <c r="G91" s="771"/>
      <c r="H91" s="771"/>
      <c r="I91" s="771"/>
      <c r="J91" s="933"/>
      <c r="K91" s="934"/>
      <c r="L91" s="935"/>
      <c r="M91" s="935"/>
      <c r="N91" s="935"/>
      <c r="O91" s="936"/>
      <c r="P91" s="934"/>
      <c r="Q91" s="935"/>
      <c r="R91" s="935"/>
      <c r="S91" s="936"/>
      <c r="T91" s="934"/>
      <c r="U91" s="935"/>
      <c r="V91" s="935"/>
      <c r="W91" s="936"/>
      <c r="X91" s="934"/>
      <c r="Y91" s="935"/>
      <c r="Z91" s="935"/>
      <c r="AA91" s="935"/>
      <c r="AB91" s="936"/>
      <c r="AC91" s="902"/>
      <c r="AD91" s="902"/>
      <c r="AE91" s="902"/>
      <c r="AF91" s="907"/>
      <c r="AG91" s="908"/>
    </row>
    <row r="92" spans="1:33" ht="12" customHeight="1">
      <c r="A92" s="771"/>
      <c r="B92" s="771"/>
      <c r="C92" s="771"/>
      <c r="D92" s="771"/>
      <c r="E92" s="771"/>
      <c r="F92" s="771"/>
      <c r="G92" s="771"/>
      <c r="H92" s="771"/>
      <c r="I92" s="771"/>
      <c r="J92" s="933"/>
      <c r="K92" s="934"/>
      <c r="L92" s="935"/>
      <c r="M92" s="935"/>
      <c r="N92" s="935"/>
      <c r="O92" s="936"/>
      <c r="P92" s="934"/>
      <c r="Q92" s="935"/>
      <c r="R92" s="935"/>
      <c r="S92" s="936"/>
      <c r="T92" s="934"/>
      <c r="U92" s="935"/>
      <c r="V92" s="935"/>
      <c r="W92" s="936"/>
      <c r="X92" s="934"/>
      <c r="Y92" s="935"/>
      <c r="Z92" s="935"/>
      <c r="AA92" s="935"/>
      <c r="AB92" s="936"/>
      <c r="AC92" s="902"/>
      <c r="AD92" s="902"/>
      <c r="AE92" s="902"/>
      <c r="AF92" s="909"/>
      <c r="AG92" s="910"/>
    </row>
    <row r="93" spans="1:33" ht="12" customHeight="1">
      <c r="A93" s="771"/>
      <c r="B93" s="771"/>
      <c r="C93" s="771"/>
      <c r="D93" s="771"/>
      <c r="E93" s="771"/>
      <c r="F93" s="771"/>
      <c r="G93" s="771"/>
      <c r="H93" s="771"/>
      <c r="I93" s="771"/>
      <c r="J93" s="933"/>
      <c r="K93" s="934"/>
      <c r="L93" s="935"/>
      <c r="M93" s="935"/>
      <c r="N93" s="935"/>
      <c r="O93" s="936"/>
      <c r="P93" s="934"/>
      <c r="Q93" s="935"/>
      <c r="R93" s="935"/>
      <c r="S93" s="936"/>
      <c r="T93" s="934"/>
      <c r="U93" s="935"/>
      <c r="V93" s="935"/>
      <c r="W93" s="936"/>
      <c r="X93" s="934"/>
      <c r="Y93" s="935"/>
      <c r="Z93" s="935"/>
      <c r="AA93" s="935"/>
      <c r="AB93" s="936"/>
      <c r="AC93" s="13"/>
      <c r="AD93" s="13"/>
      <c r="AE93" s="13"/>
      <c r="AF93" s="13"/>
      <c r="AG93" s="13"/>
    </row>
    <row r="94" spans="1:33" ht="13.5">
      <c r="A94" s="234" t="s">
        <v>225</v>
      </c>
      <c r="B94" s="316"/>
      <c r="C94" s="317"/>
      <c r="D94" s="273"/>
      <c r="E94" s="3" t="s">
        <v>602</v>
      </c>
      <c r="F94" s="273"/>
    </row>
    <row r="95" spans="1:33" ht="12" customHeight="1">
      <c r="A95" s="3"/>
      <c r="B95" s="273"/>
      <c r="C95" s="273"/>
      <c r="D95" s="273"/>
      <c r="E95" s="3" t="s">
        <v>603</v>
      </c>
      <c r="F95" s="273"/>
    </row>
    <row r="96" spans="1:33" ht="12" customHeight="1">
      <c r="A96" s="3"/>
      <c r="B96" s="344"/>
      <c r="C96" s="344"/>
      <c r="E96" s="3" t="s">
        <v>604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</row>
    <row r="97" spans="1:33" ht="12" customHeight="1">
      <c r="A97" s="8"/>
      <c r="B97" s="344"/>
      <c r="C97" s="344"/>
      <c r="D97" s="10"/>
      <c r="E97" s="3" t="s">
        <v>605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</row>
    <row r="98" spans="1:33" ht="12" customHeight="1">
      <c r="A98" s="4" t="s">
        <v>606</v>
      </c>
      <c r="B98" s="308"/>
      <c r="C98" s="308"/>
      <c r="D98" s="308"/>
      <c r="E98" s="339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12"/>
      <c r="Q98" s="345"/>
      <c r="R98" s="345"/>
      <c r="S98" s="345"/>
      <c r="T98" s="345"/>
      <c r="U98" s="345"/>
      <c r="V98" s="345"/>
      <c r="W98" s="345"/>
      <c r="X98" s="345"/>
      <c r="Y98" s="345"/>
      <c r="Z98" s="345"/>
      <c r="AA98" s="12"/>
      <c r="AB98" s="346"/>
      <c r="AC98" s="346"/>
      <c r="AD98" s="346"/>
      <c r="AE98" s="346"/>
      <c r="AF98" s="346"/>
      <c r="AG98" s="346"/>
    </row>
    <row r="99" spans="1:33" ht="12" customHeight="1">
      <c r="A99" s="4" t="s">
        <v>607</v>
      </c>
      <c r="B99" s="273"/>
      <c r="C99" s="273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347"/>
      <c r="Q99" s="347"/>
      <c r="R99" s="347"/>
      <c r="S99" s="347"/>
      <c r="T99" s="347"/>
      <c r="U99" s="347"/>
      <c r="V99" s="347"/>
      <c r="W99" s="347"/>
      <c r="X99" s="347"/>
      <c r="Y99" s="347"/>
      <c r="Z99" s="347"/>
      <c r="AA99" s="348"/>
      <c r="AB99" s="348"/>
      <c r="AC99" s="348"/>
      <c r="AD99" s="348"/>
      <c r="AE99" s="348"/>
      <c r="AF99" s="348"/>
      <c r="AG99" s="348"/>
    </row>
    <row r="100" spans="1:33" ht="12" customHeight="1">
      <c r="A100" s="267"/>
      <c r="B100" s="307"/>
      <c r="C100" s="307"/>
      <c r="D100" s="307"/>
      <c r="E100" s="307"/>
      <c r="F100" s="307"/>
      <c r="G100" s="267"/>
      <c r="H100" s="307"/>
      <c r="I100" s="307"/>
      <c r="J100" s="307"/>
      <c r="K100" s="307"/>
      <c r="L100" s="307"/>
      <c r="M100" s="307"/>
      <c r="N100" s="307"/>
      <c r="O100" s="307"/>
      <c r="P100" s="307"/>
      <c r="Q100" s="307"/>
      <c r="R100" s="307"/>
      <c r="S100" s="307"/>
      <c r="T100" s="307"/>
      <c r="U100" s="307"/>
      <c r="V100" s="307"/>
      <c r="W100" s="307"/>
      <c r="X100" s="307"/>
      <c r="Y100" s="307"/>
      <c r="Z100" s="307"/>
      <c r="AA100" s="307"/>
      <c r="AB100" s="307"/>
      <c r="AC100" s="307"/>
      <c r="AD100" s="307"/>
      <c r="AE100" s="307"/>
      <c r="AF100" s="307"/>
      <c r="AG100" s="307"/>
    </row>
    <row r="101" spans="1:33" ht="12" customHeight="1">
      <c r="A101" s="267"/>
      <c r="B101" s="307"/>
      <c r="C101" s="307"/>
      <c r="D101" s="307"/>
      <c r="E101" s="307"/>
      <c r="F101" s="307"/>
      <c r="G101" s="26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7"/>
      <c r="R101" s="307"/>
      <c r="S101" s="307"/>
      <c r="T101" s="307"/>
      <c r="U101" s="307"/>
      <c r="V101" s="307"/>
      <c r="W101" s="307"/>
      <c r="X101" s="307"/>
      <c r="Y101" s="307"/>
      <c r="Z101" s="307"/>
      <c r="AA101" s="307"/>
      <c r="AB101" s="307"/>
      <c r="AC101" s="307"/>
      <c r="AD101" s="307"/>
      <c r="AE101" s="307"/>
      <c r="AF101" s="307"/>
      <c r="AG101" s="307"/>
    </row>
    <row r="102" spans="1:33" ht="12" customHeight="1">
      <c r="A102" s="267"/>
      <c r="B102" s="267"/>
      <c r="C102" s="307"/>
      <c r="D102" s="307"/>
      <c r="E102" s="307"/>
      <c r="F102" s="307"/>
      <c r="G102" s="307"/>
      <c r="H102" s="307"/>
      <c r="I102" s="307"/>
      <c r="J102" s="307"/>
      <c r="K102" s="307"/>
      <c r="L102" s="307"/>
      <c r="M102" s="307"/>
      <c r="N102" s="307"/>
      <c r="O102" s="307"/>
      <c r="P102" s="307"/>
      <c r="Q102" s="307"/>
      <c r="R102" s="307"/>
      <c r="S102" s="307"/>
      <c r="T102" s="307"/>
      <c r="U102" s="307"/>
      <c r="V102" s="307"/>
      <c r="W102" s="307"/>
      <c r="X102" s="307"/>
      <c r="Y102" s="307"/>
      <c r="Z102" s="307"/>
      <c r="AA102" s="307"/>
      <c r="AB102" s="307"/>
      <c r="AC102" s="307"/>
      <c r="AD102" s="307"/>
      <c r="AE102" s="307"/>
      <c r="AF102" s="307"/>
      <c r="AG102" s="307"/>
    </row>
    <row r="103" spans="1:33" ht="12" customHeight="1">
      <c r="A103" s="267"/>
      <c r="B103" s="267"/>
      <c r="C103" s="307"/>
      <c r="D103" s="307"/>
      <c r="E103" s="307"/>
      <c r="F103" s="307"/>
      <c r="G103" s="307"/>
      <c r="H103" s="307"/>
      <c r="I103" s="307"/>
      <c r="J103" s="307"/>
      <c r="K103" s="307"/>
      <c r="L103" s="307"/>
      <c r="M103" s="307"/>
      <c r="N103" s="307"/>
      <c r="O103" s="307"/>
      <c r="P103" s="307"/>
      <c r="Q103" s="307"/>
      <c r="R103" s="307"/>
      <c r="S103" s="307"/>
      <c r="T103" s="307"/>
      <c r="U103" s="307"/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</row>
    <row r="104" spans="1:33" ht="12" customHeight="1">
      <c r="A104" s="267"/>
      <c r="B104" s="349"/>
      <c r="C104" s="349"/>
      <c r="D104" s="349"/>
      <c r="E104" s="349"/>
      <c r="F104" s="349"/>
      <c r="G104" s="349"/>
      <c r="H104" s="349"/>
      <c r="I104" s="349"/>
      <c r="J104" s="349"/>
      <c r="K104" s="349"/>
      <c r="L104" s="349"/>
      <c r="M104" s="349"/>
      <c r="N104" s="349"/>
      <c r="O104" s="349"/>
      <c r="P104" s="349"/>
      <c r="Q104" s="349"/>
      <c r="R104" s="349"/>
      <c r="S104" s="349"/>
      <c r="T104" s="349"/>
      <c r="U104" s="349"/>
      <c r="V104" s="349"/>
      <c r="W104" s="349"/>
      <c r="X104" s="349"/>
      <c r="Y104" s="349"/>
      <c r="Z104" s="349"/>
      <c r="AA104" s="349"/>
      <c r="AB104" s="349"/>
      <c r="AC104" s="349"/>
      <c r="AD104" s="349"/>
      <c r="AE104" s="349"/>
      <c r="AF104" s="349"/>
      <c r="AG104" s="349"/>
    </row>
    <row r="105" spans="1:33" ht="12" customHeight="1">
      <c r="A105" s="267"/>
      <c r="B105" s="350"/>
      <c r="C105" s="350"/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0"/>
      <c r="S105" s="350"/>
      <c r="T105" s="350"/>
      <c r="U105" s="350"/>
      <c r="V105" s="350"/>
      <c r="W105" s="350"/>
      <c r="X105" s="350"/>
      <c r="Y105" s="350"/>
      <c r="Z105" s="350"/>
      <c r="AA105" s="350"/>
      <c r="AB105" s="350"/>
      <c r="AC105" s="350"/>
      <c r="AD105" s="350"/>
      <c r="AE105" s="350"/>
      <c r="AF105" s="350"/>
      <c r="AG105" s="350"/>
    </row>
    <row r="106" spans="1:33" ht="12" customHeight="1">
      <c r="A106" s="267"/>
      <c r="B106" s="350"/>
      <c r="C106" s="350"/>
      <c r="D106" s="350"/>
      <c r="E106" s="350"/>
      <c r="F106" s="350"/>
      <c r="G106" s="350"/>
      <c r="H106" s="350"/>
      <c r="I106" s="350"/>
      <c r="J106" s="350"/>
      <c r="K106" s="350"/>
      <c r="L106" s="350"/>
      <c r="M106" s="350"/>
      <c r="N106" s="350"/>
      <c r="O106" s="350"/>
      <c r="P106" s="350"/>
      <c r="Q106" s="350"/>
      <c r="R106" s="350"/>
      <c r="S106" s="350"/>
      <c r="T106" s="350"/>
      <c r="U106" s="350"/>
      <c r="V106" s="350"/>
      <c r="W106" s="350"/>
      <c r="X106" s="350"/>
      <c r="Y106" s="350"/>
      <c r="Z106" s="350"/>
      <c r="AA106" s="350"/>
      <c r="AB106" s="350"/>
      <c r="AC106" s="350"/>
      <c r="AD106" s="350"/>
      <c r="AE106" s="350"/>
      <c r="AF106" s="350"/>
      <c r="AG106" s="350"/>
    </row>
    <row r="107" spans="1:33" ht="12" customHeight="1">
      <c r="A107" s="267"/>
      <c r="B107" s="350"/>
      <c r="C107" s="350"/>
      <c r="D107" s="350"/>
      <c r="E107" s="350"/>
      <c r="F107" s="350"/>
      <c r="G107" s="350"/>
      <c r="H107" s="350"/>
      <c r="I107" s="350"/>
      <c r="J107" s="350"/>
      <c r="K107" s="350"/>
      <c r="L107" s="350"/>
      <c r="M107" s="350"/>
      <c r="N107" s="350"/>
      <c r="O107" s="350"/>
      <c r="P107" s="350"/>
      <c r="Q107" s="350"/>
      <c r="R107" s="350"/>
      <c r="S107" s="350"/>
      <c r="T107" s="350"/>
      <c r="U107" s="350"/>
      <c r="V107" s="350"/>
      <c r="W107" s="350"/>
      <c r="X107" s="350"/>
      <c r="Y107" s="350"/>
      <c r="Z107" s="350"/>
      <c r="AA107" s="350"/>
      <c r="AB107" s="350"/>
      <c r="AC107" s="350"/>
      <c r="AD107" s="350"/>
      <c r="AE107" s="350"/>
      <c r="AF107" s="350"/>
      <c r="AG107" s="350"/>
    </row>
    <row r="108" spans="1:33" ht="12" customHeight="1">
      <c r="A108" s="267"/>
      <c r="B108" s="350"/>
      <c r="C108" s="350"/>
      <c r="D108" s="350"/>
      <c r="E108" s="350"/>
      <c r="F108" s="350"/>
      <c r="G108" s="350"/>
      <c r="H108" s="350"/>
      <c r="I108" s="350"/>
      <c r="J108" s="350"/>
      <c r="K108" s="350"/>
      <c r="L108" s="350"/>
      <c r="M108" s="350"/>
      <c r="N108" s="350"/>
      <c r="O108" s="350"/>
      <c r="P108" s="350"/>
      <c r="Q108" s="350"/>
      <c r="R108" s="350"/>
      <c r="S108" s="350"/>
      <c r="T108" s="350"/>
      <c r="U108" s="350"/>
      <c r="V108" s="350"/>
      <c r="W108" s="350"/>
      <c r="X108" s="350"/>
      <c r="Y108" s="350"/>
      <c r="Z108" s="350"/>
      <c r="AA108" s="350"/>
      <c r="AB108" s="350"/>
      <c r="AC108" s="350"/>
      <c r="AD108" s="350"/>
      <c r="AE108" s="350"/>
      <c r="AF108" s="350"/>
      <c r="AG108" s="350"/>
    </row>
    <row r="109" spans="1:33" ht="12" customHeight="1">
      <c r="A109" s="267"/>
      <c r="B109" s="350"/>
      <c r="C109" s="350"/>
      <c r="D109" s="350"/>
      <c r="E109" s="350"/>
      <c r="F109" s="350"/>
      <c r="G109" s="350"/>
      <c r="H109" s="350"/>
      <c r="I109" s="350"/>
      <c r="J109" s="350"/>
      <c r="K109" s="350"/>
      <c r="L109" s="350"/>
      <c r="M109" s="350"/>
      <c r="N109" s="350"/>
      <c r="O109" s="350"/>
      <c r="P109" s="350"/>
      <c r="Q109" s="350"/>
      <c r="R109" s="350"/>
      <c r="S109" s="350"/>
      <c r="T109" s="350"/>
      <c r="U109" s="350"/>
      <c r="V109" s="350"/>
      <c r="W109" s="350"/>
      <c r="X109" s="350"/>
      <c r="Y109" s="350"/>
      <c r="Z109" s="350"/>
      <c r="AA109" s="350"/>
      <c r="AB109" s="350"/>
      <c r="AC109" s="350"/>
      <c r="AD109" s="350"/>
      <c r="AE109" s="350"/>
      <c r="AF109" s="350"/>
      <c r="AG109" s="350"/>
    </row>
    <row r="110" spans="1:33" ht="12" customHeight="1">
      <c r="A110" s="267"/>
      <c r="B110" s="350"/>
      <c r="C110" s="350"/>
      <c r="D110" s="350"/>
      <c r="E110" s="350"/>
      <c r="F110" s="350"/>
      <c r="G110" s="350"/>
      <c r="H110" s="350"/>
      <c r="I110" s="350"/>
      <c r="J110" s="350"/>
      <c r="K110" s="350"/>
      <c r="L110" s="350"/>
      <c r="M110" s="350"/>
      <c r="N110" s="350"/>
      <c r="O110" s="350"/>
      <c r="P110" s="350"/>
      <c r="Q110" s="350"/>
      <c r="R110" s="350"/>
      <c r="S110" s="350"/>
      <c r="T110" s="350"/>
      <c r="U110" s="350"/>
      <c r="V110" s="350"/>
      <c r="W110" s="350"/>
      <c r="X110" s="350"/>
      <c r="Y110" s="350"/>
      <c r="Z110" s="350"/>
      <c r="AA110" s="350"/>
      <c r="AB110" s="350"/>
      <c r="AC110" s="350"/>
      <c r="AD110" s="350"/>
      <c r="AE110" s="350"/>
      <c r="AF110" s="350"/>
      <c r="AG110" s="350"/>
    </row>
    <row r="111" spans="1:33" ht="12" customHeight="1">
      <c r="A111" s="267"/>
      <c r="B111" s="351"/>
      <c r="C111" s="351"/>
      <c r="D111" s="351"/>
      <c r="E111" s="351"/>
      <c r="F111" s="351"/>
      <c r="G111" s="351"/>
      <c r="H111" s="351"/>
      <c r="I111" s="351"/>
      <c r="J111" s="351"/>
      <c r="K111" s="351"/>
      <c r="L111" s="351"/>
      <c r="M111" s="351"/>
      <c r="N111" s="351"/>
      <c r="O111" s="351"/>
      <c r="P111" s="351"/>
      <c r="Q111" s="351"/>
      <c r="R111" s="351"/>
      <c r="S111" s="351"/>
      <c r="T111" s="351"/>
      <c r="U111" s="351"/>
      <c r="V111" s="351"/>
      <c r="W111" s="351"/>
      <c r="X111" s="351"/>
      <c r="Y111" s="351"/>
      <c r="Z111" s="351"/>
      <c r="AA111" s="351"/>
      <c r="AB111" s="351"/>
      <c r="AC111" s="351"/>
      <c r="AD111" s="351"/>
      <c r="AE111" s="351"/>
      <c r="AF111" s="351"/>
      <c r="AG111" s="351"/>
    </row>
    <row r="112" spans="1:33" ht="12" customHeight="1">
      <c r="A112" s="267"/>
      <c r="B112" s="352"/>
      <c r="C112" s="352"/>
      <c r="D112" s="352"/>
      <c r="E112" s="352"/>
      <c r="F112" s="352"/>
      <c r="G112" s="352"/>
      <c r="H112" s="352"/>
      <c r="I112" s="352"/>
      <c r="J112" s="352"/>
      <c r="K112" s="352"/>
      <c r="L112" s="352"/>
      <c r="M112" s="352"/>
      <c r="N112" s="352"/>
      <c r="O112" s="352"/>
      <c r="P112" s="352"/>
      <c r="Q112" s="352"/>
      <c r="R112" s="352"/>
      <c r="S112" s="352"/>
      <c r="T112" s="352"/>
      <c r="U112" s="352"/>
      <c r="V112" s="352"/>
      <c r="W112" s="352"/>
      <c r="X112" s="352"/>
      <c r="Y112" s="352"/>
      <c r="Z112" s="352"/>
      <c r="AA112" s="352"/>
      <c r="AB112" s="352"/>
      <c r="AC112" s="352"/>
      <c r="AD112" s="352"/>
      <c r="AE112" s="352"/>
      <c r="AF112" s="352"/>
      <c r="AG112" s="352"/>
    </row>
    <row r="113" spans="1:33" ht="12" customHeight="1">
      <c r="A113" s="267"/>
      <c r="B113" s="350"/>
      <c r="C113" s="350"/>
      <c r="D113" s="350"/>
      <c r="E113" s="350"/>
      <c r="F113" s="350"/>
      <c r="G113" s="350"/>
      <c r="H113" s="350"/>
      <c r="I113" s="350"/>
      <c r="J113" s="350"/>
      <c r="K113" s="350"/>
      <c r="L113" s="350"/>
      <c r="M113" s="350"/>
      <c r="N113" s="350"/>
      <c r="O113" s="350"/>
      <c r="P113" s="350"/>
      <c r="Q113" s="350"/>
      <c r="R113" s="350"/>
      <c r="S113" s="350"/>
      <c r="T113" s="350"/>
      <c r="U113" s="350"/>
      <c r="V113" s="350"/>
      <c r="W113" s="350"/>
      <c r="X113" s="350"/>
      <c r="Y113" s="350"/>
      <c r="Z113" s="350"/>
      <c r="AA113" s="350"/>
      <c r="AB113" s="350"/>
      <c r="AC113" s="350"/>
      <c r="AD113" s="350"/>
      <c r="AE113" s="350"/>
      <c r="AF113" s="350"/>
      <c r="AG113" s="350"/>
    </row>
    <row r="114" spans="1:33" ht="12" customHeight="1">
      <c r="A114" s="267"/>
      <c r="B114" s="350"/>
      <c r="C114" s="350"/>
      <c r="D114" s="350"/>
      <c r="E114" s="350"/>
      <c r="F114" s="350"/>
      <c r="G114" s="350"/>
      <c r="H114" s="350"/>
      <c r="I114" s="350"/>
      <c r="J114" s="350"/>
      <c r="K114" s="350"/>
      <c r="L114" s="350"/>
      <c r="M114" s="350"/>
      <c r="N114" s="350"/>
      <c r="O114" s="350"/>
      <c r="P114" s="350"/>
      <c r="Q114" s="350"/>
      <c r="R114" s="350"/>
      <c r="S114" s="350"/>
      <c r="T114" s="350"/>
      <c r="U114" s="350"/>
      <c r="V114" s="350"/>
      <c r="W114" s="350"/>
      <c r="X114" s="350"/>
      <c r="Y114" s="350"/>
      <c r="Z114" s="350"/>
      <c r="AA114" s="350"/>
      <c r="AB114" s="350"/>
      <c r="AC114" s="350"/>
      <c r="AD114" s="350"/>
      <c r="AE114" s="350"/>
      <c r="AF114" s="350"/>
      <c r="AG114" s="350"/>
    </row>
    <row r="115" spans="1:33" ht="12" customHeight="1" thickBot="1">
      <c r="A115" s="353"/>
      <c r="B115" s="286"/>
      <c r="C115" s="286"/>
      <c r="D115" s="286"/>
      <c r="E115" s="286"/>
      <c r="F115" s="286"/>
      <c r="G115" s="286"/>
      <c r="H115" s="286"/>
      <c r="I115" s="286"/>
      <c r="J115" s="286"/>
      <c r="K115" s="286"/>
      <c r="L115" s="286"/>
      <c r="M115" s="286"/>
      <c r="N115" s="286"/>
      <c r="O115" s="286"/>
      <c r="P115" s="286"/>
      <c r="Q115" s="286"/>
      <c r="R115" s="286"/>
      <c r="S115" s="286"/>
      <c r="T115" s="286"/>
      <c r="U115" s="286"/>
      <c r="V115" s="286"/>
      <c r="W115" s="286"/>
      <c r="X115" s="286"/>
      <c r="Y115" s="286"/>
      <c r="Z115" s="286"/>
      <c r="AA115" s="286"/>
      <c r="AB115" s="286"/>
      <c r="AC115" s="286"/>
      <c r="AD115" s="286"/>
      <c r="AE115" s="286"/>
      <c r="AF115" s="286"/>
      <c r="AG115" s="286"/>
    </row>
  </sheetData>
  <mergeCells count="171">
    <mergeCell ref="X87:AB87"/>
    <mergeCell ref="X88:AB88"/>
    <mergeCell ref="X89:AB89"/>
    <mergeCell ref="X90:AB90"/>
    <mergeCell ref="X91:AB91"/>
    <mergeCell ref="X92:AB92"/>
    <mergeCell ref="X93:AB93"/>
    <mergeCell ref="P87:S87"/>
    <mergeCell ref="P88:S88"/>
    <mergeCell ref="P89:S89"/>
    <mergeCell ref="P90:S90"/>
    <mergeCell ref="P91:S91"/>
    <mergeCell ref="P92:S92"/>
    <mergeCell ref="P93:S93"/>
    <mergeCell ref="T87:W87"/>
    <mergeCell ref="T88:W88"/>
    <mergeCell ref="T89:W89"/>
    <mergeCell ref="T90:W90"/>
    <mergeCell ref="T91:W91"/>
    <mergeCell ref="T92:W92"/>
    <mergeCell ref="T93:W93"/>
    <mergeCell ref="A92:J92"/>
    <mergeCell ref="A93:J93"/>
    <mergeCell ref="K87:O87"/>
    <mergeCell ref="K88:O88"/>
    <mergeCell ref="K89:O89"/>
    <mergeCell ref="K90:O90"/>
    <mergeCell ref="K91:O91"/>
    <mergeCell ref="K92:O92"/>
    <mergeCell ref="K93:O93"/>
    <mergeCell ref="U64:Y64"/>
    <mergeCell ref="U67:Y67"/>
    <mergeCell ref="U69:Y69"/>
    <mergeCell ref="U70:Y70"/>
    <mergeCell ref="U71:Y71"/>
    <mergeCell ref="U81:Y81"/>
    <mergeCell ref="Z81:AC81"/>
    <mergeCell ref="AD81:AG81"/>
    <mergeCell ref="Z64:AC64"/>
    <mergeCell ref="Z67:AC67"/>
    <mergeCell ref="Z69:AC69"/>
    <mergeCell ref="Z70:AC70"/>
    <mergeCell ref="Z71:AC71"/>
    <mergeCell ref="AD64:AG64"/>
    <mergeCell ref="AD67:AG67"/>
    <mergeCell ref="AD69:AG69"/>
    <mergeCell ref="AD70:AG70"/>
    <mergeCell ref="AD71:AG71"/>
    <mergeCell ref="AF84:AG85"/>
    <mergeCell ref="AC86:AE89"/>
    <mergeCell ref="AF88:AG89"/>
    <mergeCell ref="AC90:AE92"/>
    <mergeCell ref="AF91:AG92"/>
    <mergeCell ref="B81:D81"/>
    <mergeCell ref="F81:I81"/>
    <mergeCell ref="K81:R81"/>
    <mergeCell ref="AC82:AE83"/>
    <mergeCell ref="K83:O85"/>
    <mergeCell ref="P83:S85"/>
    <mergeCell ref="T83:W85"/>
    <mergeCell ref="X83:AB85"/>
    <mergeCell ref="AC84:AE85"/>
    <mergeCell ref="A86:J86"/>
    <mergeCell ref="K86:O86"/>
    <mergeCell ref="P86:S86"/>
    <mergeCell ref="T86:W86"/>
    <mergeCell ref="X86:AB86"/>
    <mergeCell ref="A87:J87"/>
    <mergeCell ref="A88:J88"/>
    <mergeCell ref="A89:J89"/>
    <mergeCell ref="A90:J90"/>
    <mergeCell ref="A91:J91"/>
    <mergeCell ref="B79:D79"/>
    <mergeCell ref="F79:I79"/>
    <mergeCell ref="K79:R79"/>
    <mergeCell ref="B80:D80"/>
    <mergeCell ref="F80:I80"/>
    <mergeCell ref="K80:R80"/>
    <mergeCell ref="K74:R76"/>
    <mergeCell ref="B75:D76"/>
    <mergeCell ref="F75:I76"/>
    <mergeCell ref="B77:D77"/>
    <mergeCell ref="F77:I77"/>
    <mergeCell ref="K77:R77"/>
    <mergeCell ref="B78:D78"/>
    <mergeCell ref="F78:I78"/>
    <mergeCell ref="K78:R78"/>
    <mergeCell ref="AC43:AG43"/>
    <mergeCell ref="AC44:AG44"/>
    <mergeCell ref="AC45:AG45"/>
    <mergeCell ref="A47:C49"/>
    <mergeCell ref="A50:C51"/>
    <mergeCell ref="A52:C55"/>
    <mergeCell ref="D54:I55"/>
    <mergeCell ref="U60:Y63"/>
    <mergeCell ref="Z60:AC63"/>
    <mergeCell ref="AD60:AG63"/>
    <mergeCell ref="AC40:AG40"/>
    <mergeCell ref="AC41:AG41"/>
    <mergeCell ref="AC42:AG42"/>
    <mergeCell ref="S35:W35"/>
    <mergeCell ref="X35:AB35"/>
    <mergeCell ref="AC35:AG35"/>
    <mergeCell ref="S36:W36"/>
    <mergeCell ref="X36:AB36"/>
    <mergeCell ref="AC36:AG36"/>
    <mergeCell ref="AC29:AG29"/>
    <mergeCell ref="A31:A39"/>
    <mergeCell ref="S31:W31"/>
    <mergeCell ref="X31:AB31"/>
    <mergeCell ref="AC31:AG31"/>
    <mergeCell ref="S32:W33"/>
    <mergeCell ref="X32:AB33"/>
    <mergeCell ref="AC32:AG33"/>
    <mergeCell ref="AC37:AG37"/>
    <mergeCell ref="AC38:AG38"/>
    <mergeCell ref="AC39:AG39"/>
    <mergeCell ref="S23:W23"/>
    <mergeCell ref="X23:AB23"/>
    <mergeCell ref="AC23:AG23"/>
    <mergeCell ref="S24:W24"/>
    <mergeCell ref="X24:AB24"/>
    <mergeCell ref="AC24:AG24"/>
    <mergeCell ref="A26:A30"/>
    <mergeCell ref="X30:AB30"/>
    <mergeCell ref="AC30:AG30"/>
    <mergeCell ref="S27:W27"/>
    <mergeCell ref="X27:AB27"/>
    <mergeCell ref="AC27:AG27"/>
    <mergeCell ref="S30:W30"/>
    <mergeCell ref="S28:W28"/>
    <mergeCell ref="X28:AB28"/>
    <mergeCell ref="AC28:AG28"/>
    <mergeCell ref="X25:AB25"/>
    <mergeCell ref="AC25:AG25"/>
    <mergeCell ref="S26:W26"/>
    <mergeCell ref="X26:AB26"/>
    <mergeCell ref="AC26:AG26"/>
    <mergeCell ref="S25:W25"/>
    <mergeCell ref="S29:W29"/>
    <mergeCell ref="X29:AB29"/>
    <mergeCell ref="A19:R19"/>
    <mergeCell ref="S19:W20"/>
    <mergeCell ref="X19:AB20"/>
    <mergeCell ref="AC19:AG20"/>
    <mergeCell ref="S21:W21"/>
    <mergeCell ref="X21:AB21"/>
    <mergeCell ref="AC21:AG21"/>
    <mergeCell ref="S22:W22"/>
    <mergeCell ref="X22:AB22"/>
    <mergeCell ref="AC22:AG22"/>
    <mergeCell ref="B6:N6"/>
    <mergeCell ref="O6:Y6"/>
    <mergeCell ref="B8:N8"/>
    <mergeCell ref="O8:Y8"/>
    <mergeCell ref="A1:A3"/>
    <mergeCell ref="F1:AA1"/>
    <mergeCell ref="F2:AA3"/>
    <mergeCell ref="AB3:AG3"/>
    <mergeCell ref="J4:L4"/>
    <mergeCell ref="A5:A12"/>
    <mergeCell ref="Z5:AG5"/>
    <mergeCell ref="Z6:AG6"/>
    <mergeCell ref="Z7:AG7"/>
    <mergeCell ref="Z8:AG8"/>
    <mergeCell ref="Z9:AG9"/>
    <mergeCell ref="Z10:AG10"/>
    <mergeCell ref="Z11:AG11"/>
    <mergeCell ref="Z12:AG12"/>
    <mergeCell ref="B10:Y10"/>
    <mergeCell ref="B12:Y12"/>
  </mergeCells>
  <pageMargins left="0.7" right="0.7" top="0.5" bottom="0.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>
                <anchor moveWithCells="1">
                  <from>
                    <xdr:col>31</xdr:col>
                    <xdr:colOff>85725</xdr:colOff>
                    <xdr:row>11</xdr:row>
                    <xdr:rowOff>152400</xdr:rowOff>
                  </from>
                  <to>
                    <xdr:col>34</xdr:col>
                    <xdr:colOff>66675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4" r:id="rId5" name="Check Box 2">
              <controlPr defaultSize="0" autoFill="0" autoLine="0" autoPict="0">
                <anchor moveWithCells="1">
                  <from>
                    <xdr:col>28</xdr:col>
                    <xdr:colOff>47625</xdr:colOff>
                    <xdr:row>12</xdr:row>
                    <xdr:rowOff>142875</xdr:rowOff>
                  </from>
                  <to>
                    <xdr:col>30</xdr:col>
                    <xdr:colOff>76200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5" r:id="rId6" name="Check Box 3">
              <controlPr defaultSize="0" autoFill="0" autoLine="0" autoPict="0">
                <anchor moveWithCells="1">
                  <from>
                    <xdr:col>30</xdr:col>
                    <xdr:colOff>57150</xdr:colOff>
                    <xdr:row>13</xdr:row>
                    <xdr:rowOff>0</xdr:rowOff>
                  </from>
                  <to>
                    <xdr:col>32</xdr:col>
                    <xdr:colOff>47625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6" r:id="rId7" name="Check Box 4">
              <controlPr defaultSize="0" autoFill="0" autoLine="0" autoPict="0">
                <anchor moveWithCells="1">
                  <from>
                    <xdr:col>4</xdr:col>
                    <xdr:colOff>152400</xdr:colOff>
                    <xdr:row>15</xdr:row>
                    <xdr:rowOff>95250</xdr:rowOff>
                  </from>
                  <to>
                    <xdr:col>7</xdr:col>
                    <xdr:colOff>142875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7" r:id="rId8" name="Check Box 5">
              <controlPr defaultSize="0" autoFill="0" autoLine="0" autoPict="0">
                <anchor moveWithCells="1">
                  <from>
                    <xdr:col>4</xdr:col>
                    <xdr:colOff>152400</xdr:colOff>
                    <xdr:row>14</xdr:row>
                    <xdr:rowOff>76200</xdr:rowOff>
                  </from>
                  <to>
                    <xdr:col>7</xdr:col>
                    <xdr:colOff>142875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8" r:id="rId9" name="Check Box 6">
              <controlPr defaultSize="0" autoFill="0" autoLine="0" autoPict="0">
                <anchor moveWithCells="1">
                  <from>
                    <xdr:col>7</xdr:col>
                    <xdr:colOff>171450</xdr:colOff>
                    <xdr:row>14</xdr:row>
                    <xdr:rowOff>95250</xdr:rowOff>
                  </from>
                  <to>
                    <xdr:col>9</xdr:col>
                    <xdr:colOff>114300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9" r:id="rId10" name="Check Box 7">
              <controlPr defaultSize="0" autoFill="0" autoLine="0" autoPict="0">
                <anchor moveWithCells="1">
                  <from>
                    <xdr:col>7</xdr:col>
                    <xdr:colOff>171450</xdr:colOff>
                    <xdr:row>15</xdr:row>
                    <xdr:rowOff>114300</xdr:rowOff>
                  </from>
                  <to>
                    <xdr:col>9</xdr:col>
                    <xdr:colOff>123825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0" r:id="rId11" name="Check Box 8">
              <controlPr defaultSize="0" autoFill="0" autoLine="0" autoPict="0">
                <anchor moveWithCells="1">
                  <from>
                    <xdr:col>14</xdr:col>
                    <xdr:colOff>133350</xdr:colOff>
                    <xdr:row>15</xdr:row>
                    <xdr:rowOff>104775</xdr:rowOff>
                  </from>
                  <to>
                    <xdr:col>16</xdr:col>
                    <xdr:colOff>85725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1" r:id="rId12" name="Check Box 9">
              <controlPr defaultSize="0" autoFill="0" autoLine="0" autoPict="0">
                <anchor moveWithCells="1">
                  <from>
                    <xdr:col>14</xdr:col>
                    <xdr:colOff>133350</xdr:colOff>
                    <xdr:row>14</xdr:row>
                    <xdr:rowOff>104775</xdr:rowOff>
                  </from>
                  <to>
                    <xdr:col>16</xdr:col>
                    <xdr:colOff>85725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2" r:id="rId13" name="Check Box 10">
              <controlPr defaultSize="0" autoFill="0" autoLine="0" autoPict="0">
                <anchor moveWithCells="1">
                  <from>
                    <xdr:col>22</xdr:col>
                    <xdr:colOff>57150</xdr:colOff>
                    <xdr:row>15</xdr:row>
                    <xdr:rowOff>95250</xdr:rowOff>
                  </from>
                  <to>
                    <xdr:col>24</xdr:col>
                    <xdr:colOff>9525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3" r:id="rId14" name="Check Box 11">
              <controlPr defaultSize="0" autoFill="0" autoLine="0" autoPict="0">
                <anchor moveWithCells="1">
                  <from>
                    <xdr:col>27</xdr:col>
                    <xdr:colOff>142875</xdr:colOff>
                    <xdr:row>15</xdr:row>
                    <xdr:rowOff>95250</xdr:rowOff>
                  </from>
                  <to>
                    <xdr:col>29</xdr:col>
                    <xdr:colOff>95250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4" r:id="rId15" name="Check Box 12">
              <controlPr defaultSize="0" autoFill="0" autoLine="0" autoPict="0">
                <anchor moveWithCells="1">
                  <from>
                    <xdr:col>27</xdr:col>
                    <xdr:colOff>142875</xdr:colOff>
                    <xdr:row>14</xdr:row>
                    <xdr:rowOff>95250</xdr:rowOff>
                  </from>
                  <to>
                    <xdr:col>29</xdr:col>
                    <xdr:colOff>95250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5" r:id="rId16" name="Check Box 13">
              <controlPr defaultSize="0" autoFill="0" autoLine="0" autoPict="0">
                <anchor moveWithCells="1">
                  <from>
                    <xdr:col>22</xdr:col>
                    <xdr:colOff>57150</xdr:colOff>
                    <xdr:row>14</xdr:row>
                    <xdr:rowOff>95250</xdr:rowOff>
                  </from>
                  <to>
                    <xdr:col>24</xdr:col>
                    <xdr:colOff>9525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6" r:id="rId17" name="Check Box 14">
              <controlPr defaultSize="0" autoFill="0" autoLine="0" autoPict="0">
                <anchor moveWithCells="1">
                  <from>
                    <xdr:col>24</xdr:col>
                    <xdr:colOff>9525</xdr:colOff>
                    <xdr:row>51</xdr:row>
                    <xdr:rowOff>133350</xdr:rowOff>
                  </from>
                  <to>
                    <xdr:col>25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Z46"/>
  <sheetViews>
    <sheetView showGridLines="0" workbookViewId="0">
      <selection activeCell="A7" sqref="A7:G7"/>
    </sheetView>
  </sheetViews>
  <sheetFormatPr defaultColWidth="3.7109375" defaultRowHeight="12.75"/>
  <cols>
    <col min="1" max="9" width="3.7109375" customWidth="1"/>
    <col min="10" max="10" width="2" customWidth="1"/>
    <col min="11" max="11" width="3.7109375" customWidth="1"/>
    <col min="12" max="12" width="2.42578125" customWidth="1"/>
    <col min="13" max="18" width="3.7109375" customWidth="1"/>
    <col min="19" max="19" width="3.28515625" customWidth="1"/>
    <col min="20" max="22" width="3.7109375" customWidth="1"/>
    <col min="23" max="23" width="1.5703125" customWidth="1"/>
    <col min="24" max="24" width="3.140625" customWidth="1"/>
    <col min="25" max="25" width="3.42578125" customWidth="1"/>
    <col min="26" max="26" width="3.140625" customWidth="1"/>
  </cols>
  <sheetData>
    <row r="2" spans="1:26">
      <c r="A2" s="941" t="s">
        <v>608</v>
      </c>
      <c r="B2" s="941"/>
      <c r="C2" s="941"/>
      <c r="D2" s="941"/>
      <c r="E2" s="941"/>
      <c r="F2" s="941"/>
      <c r="G2" s="941"/>
      <c r="H2" s="941"/>
      <c r="I2" s="941"/>
      <c r="J2" s="941"/>
      <c r="K2" s="941"/>
      <c r="L2" s="941"/>
      <c r="M2" s="941"/>
      <c r="N2" s="941"/>
      <c r="O2" s="941"/>
      <c r="P2" s="941"/>
      <c r="Q2" s="941"/>
      <c r="R2" s="941"/>
      <c r="S2" s="941"/>
      <c r="T2" s="941"/>
      <c r="U2" s="941"/>
      <c r="V2" s="941"/>
      <c r="W2" s="941"/>
      <c r="X2" s="941"/>
      <c r="Y2" s="941"/>
      <c r="Z2" s="941"/>
    </row>
    <row r="3" spans="1:26">
      <c r="A3" t="s">
        <v>609</v>
      </c>
    </row>
    <row r="4" spans="1:26">
      <c r="D4" t="s">
        <v>610</v>
      </c>
    </row>
    <row r="5" spans="1:26" ht="13.5" thickBot="1">
      <c r="A5" s="1" t="s">
        <v>611</v>
      </c>
    </row>
    <row r="6" spans="1:26" s="356" customFormat="1" ht="73.5" customHeight="1" thickTop="1" thickBot="1">
      <c r="A6" s="942" t="s">
        <v>612</v>
      </c>
      <c r="B6" s="943"/>
      <c r="C6" s="943"/>
      <c r="D6" s="943"/>
      <c r="E6" s="943"/>
      <c r="F6" s="943"/>
      <c r="G6" s="943"/>
      <c r="H6" s="943" t="s">
        <v>613</v>
      </c>
      <c r="I6" s="943"/>
      <c r="J6" s="943"/>
      <c r="K6" s="943" t="s">
        <v>614</v>
      </c>
      <c r="L6" s="943"/>
      <c r="M6" s="943" t="s">
        <v>615</v>
      </c>
      <c r="N6" s="943"/>
      <c r="O6" s="943"/>
      <c r="P6" s="943"/>
      <c r="Q6" s="944" t="s">
        <v>616</v>
      </c>
      <c r="R6" s="945"/>
      <c r="S6" s="942"/>
      <c r="T6" s="943" t="s">
        <v>617</v>
      </c>
      <c r="U6" s="943"/>
      <c r="V6" s="943"/>
      <c r="W6" s="943"/>
      <c r="X6" s="943" t="s">
        <v>618</v>
      </c>
      <c r="Y6" s="943"/>
      <c r="Z6" s="944"/>
    </row>
    <row r="7" spans="1:26" s="235" customFormat="1" ht="12" customHeight="1" thickTop="1">
      <c r="A7" s="963"/>
      <c r="B7" s="963"/>
      <c r="C7" s="963"/>
      <c r="D7" s="963"/>
      <c r="E7" s="963"/>
      <c r="F7" s="963"/>
      <c r="G7" s="959"/>
      <c r="H7" s="955"/>
      <c r="I7" s="956"/>
      <c r="J7" s="957"/>
      <c r="K7" s="958"/>
      <c r="L7" s="959"/>
      <c r="M7" s="960"/>
      <c r="N7" s="961"/>
      <c r="O7" s="961"/>
      <c r="P7" s="962"/>
      <c r="Q7" s="958"/>
      <c r="R7" s="963"/>
      <c r="S7" s="959"/>
      <c r="T7" s="958"/>
      <c r="U7" s="963"/>
      <c r="V7" s="963"/>
      <c r="W7" s="959"/>
      <c r="X7" s="363"/>
      <c r="Y7" s="410"/>
      <c r="Z7" s="411"/>
    </row>
    <row r="8" spans="1:26" s="235" customFormat="1" ht="12" customHeight="1">
      <c r="A8" s="954"/>
      <c r="B8" s="954"/>
      <c r="C8" s="954"/>
      <c r="D8" s="954"/>
      <c r="E8" s="954"/>
      <c r="F8" s="954"/>
      <c r="G8" s="950"/>
      <c r="H8" s="946"/>
      <c r="I8" s="947"/>
      <c r="J8" s="948"/>
      <c r="K8" s="949"/>
      <c r="L8" s="950"/>
      <c r="M8" s="951"/>
      <c r="N8" s="952"/>
      <c r="O8" s="952"/>
      <c r="P8" s="953"/>
      <c r="Q8" s="949"/>
      <c r="R8" s="954"/>
      <c r="S8" s="950"/>
      <c r="T8" s="949"/>
      <c r="U8" s="954"/>
      <c r="V8" s="954"/>
      <c r="W8" s="950"/>
      <c r="X8" s="357"/>
      <c r="Y8" s="410"/>
      <c r="Z8" s="401"/>
    </row>
    <row r="9" spans="1:26" s="235" customFormat="1" ht="12" customHeight="1">
      <c r="A9" s="954"/>
      <c r="B9" s="954"/>
      <c r="C9" s="954"/>
      <c r="D9" s="954"/>
      <c r="E9" s="954"/>
      <c r="F9" s="954"/>
      <c r="G9" s="950"/>
      <c r="H9" s="946"/>
      <c r="I9" s="947"/>
      <c r="J9" s="948"/>
      <c r="K9" s="949"/>
      <c r="L9" s="950"/>
      <c r="M9" s="951"/>
      <c r="N9" s="952"/>
      <c r="O9" s="952"/>
      <c r="P9" s="953"/>
      <c r="Q9" s="949"/>
      <c r="R9" s="954"/>
      <c r="S9" s="950"/>
      <c r="T9" s="949"/>
      <c r="U9" s="954"/>
      <c r="V9" s="954"/>
      <c r="W9" s="950"/>
      <c r="X9" s="357"/>
      <c r="Y9" s="410"/>
      <c r="Z9" s="401"/>
    </row>
    <row r="10" spans="1:26" s="235" customFormat="1" ht="12" customHeight="1">
      <c r="A10" s="954"/>
      <c r="B10" s="954"/>
      <c r="C10" s="954"/>
      <c r="D10" s="954"/>
      <c r="E10" s="954"/>
      <c r="F10" s="954"/>
      <c r="G10" s="950"/>
      <c r="H10" s="946"/>
      <c r="I10" s="947"/>
      <c r="J10" s="948"/>
      <c r="K10" s="949"/>
      <c r="L10" s="950"/>
      <c r="M10" s="951"/>
      <c r="N10" s="952"/>
      <c r="O10" s="952"/>
      <c r="P10" s="953"/>
      <c r="Q10" s="949"/>
      <c r="R10" s="954"/>
      <c r="S10" s="950"/>
      <c r="T10" s="949"/>
      <c r="U10" s="954"/>
      <c r="V10" s="954"/>
      <c r="W10" s="950"/>
      <c r="X10" s="357"/>
      <c r="Y10" s="410"/>
      <c r="Z10" s="401"/>
    </row>
    <row r="11" spans="1:26" s="235" customFormat="1" ht="12" customHeight="1">
      <c r="A11" s="954"/>
      <c r="B11" s="954"/>
      <c r="C11" s="954"/>
      <c r="D11" s="954"/>
      <c r="E11" s="954"/>
      <c r="F11" s="954"/>
      <c r="G11" s="950"/>
      <c r="H11" s="946"/>
      <c r="I11" s="947"/>
      <c r="J11" s="948"/>
      <c r="K11" s="949"/>
      <c r="L11" s="950"/>
      <c r="M11" s="951"/>
      <c r="N11" s="952"/>
      <c r="O11" s="952"/>
      <c r="P11" s="953"/>
      <c r="Q11" s="949"/>
      <c r="R11" s="954"/>
      <c r="S11" s="950"/>
      <c r="T11" s="949"/>
      <c r="U11" s="954"/>
      <c r="V11" s="954"/>
      <c r="W11" s="950"/>
      <c r="X11" s="357"/>
      <c r="Y11" s="410"/>
      <c r="Z11" s="401"/>
    </row>
    <row r="12" spans="1:26" s="358" customFormat="1" ht="12" customHeight="1">
      <c r="A12" s="954"/>
      <c r="B12" s="954"/>
      <c r="C12" s="954"/>
      <c r="D12" s="954"/>
      <c r="E12" s="954"/>
      <c r="F12" s="954"/>
      <c r="G12" s="950"/>
      <c r="H12" s="946"/>
      <c r="I12" s="947"/>
      <c r="J12" s="948"/>
      <c r="K12" s="949"/>
      <c r="L12" s="950"/>
      <c r="M12" s="951"/>
      <c r="N12" s="952"/>
      <c r="O12" s="952"/>
      <c r="P12" s="953"/>
      <c r="Q12" s="949"/>
      <c r="R12" s="954"/>
      <c r="S12" s="950"/>
      <c r="T12" s="949"/>
      <c r="U12" s="954"/>
      <c r="V12" s="954"/>
      <c r="W12" s="950"/>
      <c r="X12" s="357"/>
      <c r="Y12" s="410"/>
      <c r="Z12" s="412"/>
    </row>
    <row r="13" spans="1:26" s="358" customFormat="1" ht="12" customHeight="1">
      <c r="A13" s="954"/>
      <c r="B13" s="954"/>
      <c r="C13" s="954"/>
      <c r="D13" s="954"/>
      <c r="E13" s="954"/>
      <c r="F13" s="954"/>
      <c r="G13" s="950"/>
      <c r="H13" s="946"/>
      <c r="I13" s="947"/>
      <c r="J13" s="948"/>
      <c r="K13" s="949"/>
      <c r="L13" s="950"/>
      <c r="M13" s="951"/>
      <c r="N13" s="952"/>
      <c r="O13" s="952"/>
      <c r="P13" s="953"/>
      <c r="Q13" s="949"/>
      <c r="R13" s="954"/>
      <c r="S13" s="950"/>
      <c r="T13" s="949"/>
      <c r="U13" s="954"/>
      <c r="V13" s="954"/>
      <c r="W13" s="950"/>
      <c r="X13" s="357"/>
      <c r="Y13" s="410"/>
      <c r="Z13" s="412"/>
    </row>
    <row r="14" spans="1:26" s="1" customFormat="1" ht="12" customHeight="1">
      <c r="A14" s="954"/>
      <c r="B14" s="954"/>
      <c r="C14" s="954"/>
      <c r="D14" s="954"/>
      <c r="E14" s="954"/>
      <c r="F14" s="954"/>
      <c r="G14" s="950"/>
      <c r="H14" s="964"/>
      <c r="I14" s="954"/>
      <c r="J14" s="950"/>
      <c r="K14" s="949"/>
      <c r="L14" s="950"/>
      <c r="M14" s="951"/>
      <c r="N14" s="952"/>
      <c r="O14" s="952"/>
      <c r="P14" s="953"/>
      <c r="Q14" s="949"/>
      <c r="R14" s="954"/>
      <c r="S14" s="950"/>
      <c r="T14" s="949"/>
      <c r="U14" s="954"/>
      <c r="V14" s="954"/>
      <c r="W14" s="950"/>
      <c r="X14" s="405"/>
      <c r="Y14" s="410"/>
      <c r="Z14" s="401"/>
    </row>
    <row r="15" spans="1:26" s="1" customFormat="1" ht="12" customHeight="1">
      <c r="A15" s="954"/>
      <c r="B15" s="954"/>
      <c r="C15" s="954"/>
      <c r="D15" s="954"/>
      <c r="E15" s="954"/>
      <c r="F15" s="954"/>
      <c r="G15" s="950"/>
      <c r="H15" s="949"/>
      <c r="I15" s="954"/>
      <c r="J15" s="950"/>
      <c r="K15" s="949"/>
      <c r="L15" s="950"/>
      <c r="M15" s="951"/>
      <c r="N15" s="952"/>
      <c r="O15" s="952"/>
      <c r="P15" s="953"/>
      <c r="Q15" s="949"/>
      <c r="R15" s="954"/>
      <c r="S15" s="950"/>
      <c r="T15" s="949"/>
      <c r="U15" s="954"/>
      <c r="V15" s="954"/>
      <c r="W15" s="950"/>
      <c r="X15" s="405"/>
      <c r="Y15" s="410"/>
      <c r="Z15" s="401"/>
    </row>
    <row r="16" spans="1:26" s="1" customFormat="1" ht="12" customHeight="1">
      <c r="A16" s="954"/>
      <c r="B16" s="954"/>
      <c r="C16" s="954"/>
      <c r="D16" s="954"/>
      <c r="E16" s="954"/>
      <c r="F16" s="954"/>
      <c r="G16" s="950"/>
      <c r="H16" s="949"/>
      <c r="I16" s="954"/>
      <c r="J16" s="950"/>
      <c r="K16" s="949"/>
      <c r="L16" s="950"/>
      <c r="M16" s="951"/>
      <c r="N16" s="952"/>
      <c r="O16" s="952"/>
      <c r="P16" s="953"/>
      <c r="Q16" s="949"/>
      <c r="R16" s="954"/>
      <c r="S16" s="950"/>
      <c r="T16" s="949"/>
      <c r="U16" s="954"/>
      <c r="V16" s="954"/>
      <c r="W16" s="950"/>
      <c r="X16" s="405"/>
      <c r="Y16" s="410"/>
      <c r="Z16" s="401"/>
    </row>
    <row r="18" spans="1:26" ht="20.25" customHeight="1">
      <c r="A18" s="1" t="s">
        <v>619</v>
      </c>
      <c r="Y18" s="359"/>
    </row>
    <row r="19" spans="1:26" ht="7.5" customHeight="1"/>
    <row r="20" spans="1:26" ht="13.5" thickBot="1">
      <c r="A20" s="360" t="s">
        <v>620</v>
      </c>
    </row>
    <row r="21" spans="1:26" ht="68.25" customHeight="1" thickTop="1" thickBot="1">
      <c r="A21" s="942" t="s">
        <v>612</v>
      </c>
      <c r="B21" s="943"/>
      <c r="C21" s="943"/>
      <c r="D21" s="943"/>
      <c r="E21" s="943"/>
      <c r="F21" s="943"/>
      <c r="G21" s="943"/>
      <c r="H21" s="943" t="s">
        <v>613</v>
      </c>
      <c r="I21" s="943"/>
      <c r="J21" s="943"/>
      <c r="K21" s="943" t="s">
        <v>614</v>
      </c>
      <c r="L21" s="943"/>
      <c r="M21" s="943" t="s">
        <v>615</v>
      </c>
      <c r="N21" s="943"/>
      <c r="O21" s="943"/>
      <c r="P21" s="943"/>
      <c r="Q21" s="944" t="s">
        <v>616</v>
      </c>
      <c r="R21" s="945"/>
      <c r="S21" s="942"/>
      <c r="T21" s="943" t="s">
        <v>617</v>
      </c>
      <c r="U21" s="943"/>
      <c r="V21" s="943"/>
      <c r="W21" s="943"/>
      <c r="X21" s="943" t="s">
        <v>621</v>
      </c>
      <c r="Y21" s="943"/>
      <c r="Z21" s="944"/>
    </row>
    <row r="22" spans="1:26" s="1" customFormat="1" ht="13.5" customHeight="1" thickTop="1">
      <c r="A22" s="966"/>
      <c r="B22" s="966"/>
      <c r="C22" s="966"/>
      <c r="D22" s="966"/>
      <c r="E22" s="966"/>
      <c r="F22" s="966"/>
      <c r="G22" s="967"/>
      <c r="H22" s="965"/>
      <c r="I22" s="966"/>
      <c r="J22" s="967"/>
      <c r="K22" s="965"/>
      <c r="L22" s="967"/>
      <c r="M22" s="965"/>
      <c r="N22" s="966"/>
      <c r="O22" s="966"/>
      <c r="P22" s="967"/>
      <c r="Q22" s="965"/>
      <c r="R22" s="966"/>
      <c r="S22" s="967"/>
      <c r="T22" s="402"/>
      <c r="U22" s="403"/>
      <c r="V22" s="403"/>
      <c r="W22" s="404"/>
      <c r="X22" s="401"/>
      <c r="Y22" s="413"/>
      <c r="Z22" s="401"/>
    </row>
    <row r="23" spans="1:26" s="1" customFormat="1" ht="12.75" customHeight="1">
      <c r="A23" s="969"/>
      <c r="B23" s="969"/>
      <c r="C23" s="969"/>
      <c r="D23" s="969"/>
      <c r="E23" s="969"/>
      <c r="F23" s="969"/>
      <c r="G23" s="970"/>
      <c r="H23" s="968"/>
      <c r="I23" s="969"/>
      <c r="J23" s="970"/>
      <c r="K23" s="968"/>
      <c r="L23" s="970"/>
      <c r="M23" s="968"/>
      <c r="N23" s="969"/>
      <c r="O23" s="969"/>
      <c r="P23" s="970"/>
      <c r="Q23" s="405"/>
      <c r="R23" s="401"/>
      <c r="S23" s="406"/>
      <c r="T23" s="968"/>
      <c r="U23" s="969"/>
      <c r="V23" s="969"/>
      <c r="W23" s="970"/>
      <c r="X23" s="401"/>
      <c r="Y23" s="413"/>
      <c r="Z23" s="401"/>
    </row>
    <row r="24" spans="1:26" s="1" customFormat="1" ht="12.75" customHeight="1">
      <c r="A24" s="969"/>
      <c r="B24" s="969"/>
      <c r="C24" s="969"/>
      <c r="D24" s="969"/>
      <c r="E24" s="969"/>
      <c r="F24" s="969"/>
      <c r="G24" s="970"/>
      <c r="H24" s="968"/>
      <c r="I24" s="969"/>
      <c r="J24" s="970"/>
      <c r="K24" s="968"/>
      <c r="L24" s="970"/>
      <c r="M24" s="968"/>
      <c r="N24" s="969"/>
      <c r="O24" s="969"/>
      <c r="P24" s="970"/>
      <c r="Q24" s="405"/>
      <c r="R24" s="401"/>
      <c r="S24" s="406"/>
      <c r="T24" s="968"/>
      <c r="U24" s="969"/>
      <c r="V24" s="969"/>
      <c r="W24" s="970"/>
      <c r="X24" s="401"/>
      <c r="Y24" s="413"/>
      <c r="Z24" s="401"/>
    </row>
    <row r="25" spans="1:26" s="1" customFormat="1" ht="12.75" customHeight="1">
      <c r="A25" s="969"/>
      <c r="B25" s="969"/>
      <c r="C25" s="969"/>
      <c r="D25" s="969"/>
      <c r="E25" s="969"/>
      <c r="F25" s="969"/>
      <c r="G25" s="970"/>
      <c r="H25" s="968"/>
      <c r="I25" s="969"/>
      <c r="J25" s="970"/>
      <c r="K25" s="968"/>
      <c r="L25" s="970"/>
      <c r="M25" s="968"/>
      <c r="N25" s="969"/>
      <c r="O25" s="969"/>
      <c r="P25" s="970"/>
      <c r="Q25" s="405"/>
      <c r="R25" s="401"/>
      <c r="S25" s="406"/>
      <c r="T25" s="968"/>
      <c r="U25" s="969"/>
      <c r="V25" s="969"/>
      <c r="W25" s="970"/>
      <c r="X25" s="401"/>
      <c r="Y25" s="413"/>
      <c r="Z25" s="401"/>
    </row>
    <row r="27" spans="1:26" ht="20.25" customHeight="1">
      <c r="A27" s="167" t="s">
        <v>622</v>
      </c>
      <c r="Y27" s="361"/>
    </row>
    <row r="28" spans="1:26" ht="7.5" customHeight="1"/>
    <row r="29" spans="1:26" ht="13.5" thickBot="1">
      <c r="A29" s="362" t="s">
        <v>623</v>
      </c>
    </row>
    <row r="30" spans="1:26" ht="73.5" customHeight="1" thickTop="1" thickBot="1">
      <c r="A30" s="942" t="s">
        <v>612</v>
      </c>
      <c r="B30" s="943"/>
      <c r="C30" s="943"/>
      <c r="D30" s="943"/>
      <c r="E30" s="943"/>
      <c r="F30" s="943"/>
      <c r="G30" s="943"/>
      <c r="H30" s="943" t="s">
        <v>613</v>
      </c>
      <c r="I30" s="943"/>
      <c r="J30" s="943"/>
      <c r="K30" s="943" t="s">
        <v>614</v>
      </c>
      <c r="L30" s="943"/>
      <c r="M30" s="943" t="s">
        <v>615</v>
      </c>
      <c r="N30" s="943"/>
      <c r="O30" s="943"/>
      <c r="P30" s="943"/>
      <c r="Q30" s="944" t="s">
        <v>616</v>
      </c>
      <c r="R30" s="945"/>
      <c r="S30" s="942"/>
      <c r="T30" s="943" t="s">
        <v>617</v>
      </c>
      <c r="U30" s="943"/>
      <c r="V30" s="943"/>
      <c r="W30" s="943"/>
      <c r="X30" s="943" t="s">
        <v>624</v>
      </c>
      <c r="Y30" s="943"/>
      <c r="Z30" s="944"/>
    </row>
    <row r="31" spans="1:26" s="39" customFormat="1" ht="12" customHeight="1" thickTop="1">
      <c r="A31" s="963"/>
      <c r="B31" s="963"/>
      <c r="C31" s="963"/>
      <c r="D31" s="963"/>
      <c r="E31" s="963"/>
      <c r="F31" s="963"/>
      <c r="G31" s="959"/>
      <c r="H31" s="955"/>
      <c r="I31" s="956"/>
      <c r="J31" s="957"/>
      <c r="K31" s="958"/>
      <c r="L31" s="959"/>
      <c r="M31" s="960"/>
      <c r="N31" s="961"/>
      <c r="O31" s="961"/>
      <c r="P31" s="962"/>
      <c r="Q31" s="958"/>
      <c r="R31" s="963"/>
      <c r="S31" s="959"/>
      <c r="T31" s="958"/>
      <c r="U31" s="963"/>
      <c r="V31" s="963"/>
      <c r="W31" s="959"/>
      <c r="X31" s="407"/>
      <c r="Y31" s="414"/>
      <c r="Z31" s="416"/>
    </row>
    <row r="32" spans="1:26" s="358" customFormat="1" ht="12" customHeight="1">
      <c r="A32" s="954"/>
      <c r="B32" s="954"/>
      <c r="C32" s="954"/>
      <c r="D32" s="954"/>
      <c r="E32" s="954"/>
      <c r="F32" s="954"/>
      <c r="G32" s="950"/>
      <c r="H32" s="946"/>
      <c r="I32" s="947"/>
      <c r="J32" s="948"/>
      <c r="K32" s="949"/>
      <c r="L32" s="950"/>
      <c r="M32" s="951"/>
      <c r="N32" s="952"/>
      <c r="O32" s="952"/>
      <c r="P32" s="953"/>
      <c r="Q32" s="949"/>
      <c r="R32" s="954"/>
      <c r="S32" s="950"/>
      <c r="T32" s="949"/>
      <c r="U32" s="954"/>
      <c r="V32" s="954"/>
      <c r="W32" s="950"/>
      <c r="X32" s="408"/>
      <c r="Y32" s="410"/>
      <c r="Z32" s="409"/>
    </row>
    <row r="33" spans="1:26" s="358" customFormat="1" ht="12" customHeight="1">
      <c r="A33" s="954"/>
      <c r="B33" s="954"/>
      <c r="C33" s="954"/>
      <c r="D33" s="954"/>
      <c r="E33" s="954"/>
      <c r="F33" s="954"/>
      <c r="G33" s="950"/>
      <c r="H33" s="946"/>
      <c r="I33" s="947"/>
      <c r="J33" s="948"/>
      <c r="K33" s="949"/>
      <c r="L33" s="950"/>
      <c r="M33" s="951"/>
      <c r="N33" s="952"/>
      <c r="O33" s="952"/>
      <c r="P33" s="953"/>
      <c r="Q33" s="949"/>
      <c r="R33" s="954"/>
      <c r="S33" s="950"/>
      <c r="T33" s="949"/>
      <c r="U33" s="954"/>
      <c r="V33" s="954"/>
      <c r="W33" s="950"/>
      <c r="X33" s="408"/>
      <c r="Y33" s="410"/>
      <c r="Z33" s="409"/>
    </row>
    <row r="34" spans="1:26" s="39" customFormat="1" ht="12" customHeight="1">
      <c r="A34" s="954"/>
      <c r="B34" s="954"/>
      <c r="C34" s="954"/>
      <c r="D34" s="954"/>
      <c r="E34" s="954"/>
      <c r="F34" s="954"/>
      <c r="G34" s="950"/>
      <c r="H34" s="946"/>
      <c r="I34" s="947"/>
      <c r="J34" s="948"/>
      <c r="K34" s="949"/>
      <c r="L34" s="950"/>
      <c r="M34" s="951"/>
      <c r="N34" s="952"/>
      <c r="O34" s="952"/>
      <c r="P34" s="953"/>
      <c r="Q34" s="949"/>
      <c r="R34" s="954"/>
      <c r="S34" s="950"/>
      <c r="T34" s="949"/>
      <c r="U34" s="954"/>
      <c r="V34" s="954"/>
      <c r="W34" s="950"/>
      <c r="X34" s="408"/>
      <c r="Y34" s="410"/>
      <c r="Z34" s="409"/>
    </row>
    <row r="35" spans="1:26" s="39" customFormat="1" ht="12" customHeight="1">
      <c r="A35" s="954"/>
      <c r="B35" s="954"/>
      <c r="C35" s="954"/>
      <c r="D35" s="954"/>
      <c r="E35" s="954"/>
      <c r="F35" s="954"/>
      <c r="G35" s="950"/>
      <c r="H35" s="364"/>
      <c r="I35" s="365"/>
      <c r="J35" s="366"/>
      <c r="K35" s="949"/>
      <c r="L35" s="950"/>
      <c r="M35" s="951"/>
      <c r="N35" s="952"/>
      <c r="O35" s="952"/>
      <c r="P35" s="953"/>
      <c r="Q35" s="949"/>
      <c r="R35" s="954"/>
      <c r="S35" s="950"/>
      <c r="T35" s="949"/>
      <c r="U35" s="954"/>
      <c r="V35" s="954"/>
      <c r="W35" s="950"/>
      <c r="X35" s="408"/>
      <c r="Y35" s="410"/>
      <c r="Z35" s="409"/>
    </row>
    <row r="36" spans="1:26" s="39" customFormat="1" ht="12" customHeight="1">
      <c r="A36" s="954"/>
      <c r="B36" s="954"/>
      <c r="C36" s="954"/>
      <c r="D36" s="954"/>
      <c r="E36" s="954"/>
      <c r="F36" s="954"/>
      <c r="G36" s="950"/>
      <c r="H36" s="946"/>
      <c r="I36" s="947"/>
      <c r="J36" s="948"/>
      <c r="K36" s="949"/>
      <c r="L36" s="950"/>
      <c r="M36" s="951"/>
      <c r="N36" s="952"/>
      <c r="O36" s="952"/>
      <c r="P36" s="953"/>
      <c r="Q36" s="949"/>
      <c r="R36" s="954"/>
      <c r="S36" s="950"/>
      <c r="T36" s="949"/>
      <c r="U36" s="954"/>
      <c r="V36" s="954"/>
      <c r="W36" s="950"/>
      <c r="X36" s="408"/>
      <c r="Y36" s="410"/>
      <c r="Z36" s="409"/>
    </row>
    <row r="37" spans="1:26" s="39" customFormat="1" ht="12" customHeight="1">
      <c r="A37" s="954"/>
      <c r="B37" s="954"/>
      <c r="C37" s="954"/>
      <c r="D37" s="954"/>
      <c r="E37" s="954"/>
      <c r="F37" s="954"/>
      <c r="G37" s="950"/>
      <c r="H37" s="946"/>
      <c r="I37" s="947"/>
      <c r="J37" s="948"/>
      <c r="K37" s="949"/>
      <c r="L37" s="950"/>
      <c r="M37" s="951"/>
      <c r="N37" s="952"/>
      <c r="O37" s="952"/>
      <c r="P37" s="953"/>
      <c r="Q37" s="949"/>
      <c r="R37" s="954"/>
      <c r="S37" s="950"/>
      <c r="T37" s="949"/>
      <c r="U37" s="954"/>
      <c r="V37" s="954"/>
      <c r="W37" s="950"/>
      <c r="X37" s="408"/>
      <c r="Y37" s="410"/>
      <c r="Z37" s="409"/>
    </row>
    <row r="38" spans="1:26" s="39" customFormat="1" ht="12" customHeight="1">
      <c r="A38" s="954"/>
      <c r="B38" s="954"/>
      <c r="C38" s="954"/>
      <c r="D38" s="954"/>
      <c r="E38" s="954"/>
      <c r="F38" s="954"/>
      <c r="G38" s="950"/>
      <c r="H38" s="946"/>
      <c r="I38" s="947"/>
      <c r="J38" s="948"/>
      <c r="K38" s="949"/>
      <c r="L38" s="950"/>
      <c r="M38" s="951"/>
      <c r="N38" s="952"/>
      <c r="O38" s="952"/>
      <c r="P38" s="953"/>
      <c r="Q38" s="949"/>
      <c r="R38" s="954"/>
      <c r="S38" s="950"/>
      <c r="T38" s="949"/>
      <c r="U38" s="954"/>
      <c r="V38" s="954"/>
      <c r="W38" s="950"/>
      <c r="X38" s="408"/>
      <c r="Y38" s="410"/>
      <c r="Z38" s="409"/>
    </row>
    <row r="39" spans="1:26" s="39" customFormat="1" ht="12" customHeight="1">
      <c r="A39" s="954"/>
      <c r="B39" s="954"/>
      <c r="C39" s="954"/>
      <c r="D39" s="954"/>
      <c r="E39" s="954"/>
      <c r="F39" s="954"/>
      <c r="G39" s="950"/>
      <c r="H39" s="946"/>
      <c r="I39" s="947"/>
      <c r="J39" s="948"/>
      <c r="K39" s="949"/>
      <c r="L39" s="950"/>
      <c r="M39" s="951"/>
      <c r="N39" s="952"/>
      <c r="O39" s="952"/>
      <c r="P39" s="953"/>
      <c r="Q39" s="949"/>
      <c r="R39" s="954"/>
      <c r="S39" s="950"/>
      <c r="T39" s="949"/>
      <c r="U39" s="954"/>
      <c r="V39" s="954"/>
      <c r="W39" s="950"/>
      <c r="X39" s="408"/>
      <c r="Y39" s="410"/>
      <c r="Z39" s="409"/>
    </row>
    <row r="40" spans="1:26" s="2" customFormat="1" ht="12" customHeight="1">
      <c r="A40" s="954"/>
      <c r="B40" s="954"/>
      <c r="C40" s="954"/>
      <c r="D40" s="954"/>
      <c r="E40" s="954"/>
      <c r="F40" s="954"/>
      <c r="G40" s="950"/>
      <c r="H40" s="946"/>
      <c r="I40" s="947"/>
      <c r="J40" s="948"/>
      <c r="K40" s="949"/>
      <c r="L40" s="950"/>
      <c r="M40" s="951"/>
      <c r="N40" s="952"/>
      <c r="O40" s="952"/>
      <c r="P40" s="953"/>
      <c r="Q40" s="949"/>
      <c r="R40" s="954"/>
      <c r="S40" s="950"/>
      <c r="T40" s="949"/>
      <c r="U40" s="954"/>
      <c r="V40" s="954"/>
      <c r="W40" s="950"/>
      <c r="X40" s="408"/>
      <c r="Y40" s="415"/>
      <c r="Z40" s="409"/>
    </row>
    <row r="41" spans="1:26" s="1" customFormat="1" ht="11.25">
      <c r="A41" s="367"/>
      <c r="B41" s="367"/>
      <c r="C41" s="367"/>
      <c r="D41" s="367"/>
      <c r="E41" s="367"/>
      <c r="F41" s="367"/>
      <c r="G41" s="367"/>
      <c r="H41" s="367"/>
      <c r="I41" s="367"/>
      <c r="J41" s="367"/>
      <c r="K41" s="367"/>
      <c r="L41" s="367"/>
      <c r="M41" s="367"/>
      <c r="N41" s="367"/>
      <c r="O41" s="367"/>
      <c r="P41" s="367"/>
      <c r="Q41" s="367"/>
      <c r="R41" s="367"/>
      <c r="S41" s="367"/>
      <c r="T41" s="367"/>
      <c r="U41" s="367"/>
      <c r="V41" s="367"/>
      <c r="W41" s="367"/>
      <c r="X41" s="367"/>
      <c r="Y41" s="367"/>
      <c r="Z41" s="367"/>
    </row>
    <row r="42" spans="1:26">
      <c r="A42" s="367"/>
      <c r="B42" s="368"/>
      <c r="C42" s="368"/>
      <c r="D42" s="368"/>
      <c r="E42" s="368"/>
      <c r="F42" s="368"/>
      <c r="G42" s="368"/>
      <c r="H42" s="368"/>
      <c r="I42" s="368"/>
      <c r="J42" s="368"/>
      <c r="K42" s="368"/>
      <c r="L42" s="368"/>
      <c r="M42" s="368"/>
      <c r="N42" s="368"/>
      <c r="O42" s="368"/>
      <c r="P42" s="368"/>
      <c r="Q42" s="368"/>
      <c r="R42" s="368"/>
      <c r="S42" s="368"/>
      <c r="T42" s="368"/>
      <c r="U42" s="368"/>
      <c r="V42" s="368"/>
      <c r="W42" s="368"/>
      <c r="X42" s="368"/>
      <c r="Y42" s="359"/>
      <c r="Z42" s="368"/>
    </row>
    <row r="46" spans="1:26">
      <c r="I46" s="273"/>
    </row>
  </sheetData>
  <mergeCells count="161">
    <mergeCell ref="A37:G37"/>
    <mergeCell ref="A38:G38"/>
    <mergeCell ref="A39:G39"/>
    <mergeCell ref="A40:G40"/>
    <mergeCell ref="A31:G31"/>
    <mergeCell ref="A32:G32"/>
    <mergeCell ref="A33:G33"/>
    <mergeCell ref="A34:G34"/>
    <mergeCell ref="A35:G35"/>
    <mergeCell ref="A36:G36"/>
    <mergeCell ref="A9:G9"/>
    <mergeCell ref="A10:G10"/>
    <mergeCell ref="A11:G11"/>
    <mergeCell ref="A12:G12"/>
    <mergeCell ref="H25:J25"/>
    <mergeCell ref="A13:G13"/>
    <mergeCell ref="A14:G14"/>
    <mergeCell ref="A15:G15"/>
    <mergeCell ref="A16:G16"/>
    <mergeCell ref="A22:G22"/>
    <mergeCell ref="A23:G23"/>
    <mergeCell ref="H15:J15"/>
    <mergeCell ref="H13:J13"/>
    <mergeCell ref="A24:G24"/>
    <mergeCell ref="A25:G25"/>
    <mergeCell ref="H22:J22"/>
    <mergeCell ref="H23:J23"/>
    <mergeCell ref="H24:J24"/>
    <mergeCell ref="H16:J16"/>
    <mergeCell ref="A21:G21"/>
    <mergeCell ref="H21:J21"/>
    <mergeCell ref="H11:J11"/>
    <mergeCell ref="H9:J9"/>
    <mergeCell ref="H40:J40"/>
    <mergeCell ref="K40:L40"/>
    <mergeCell ref="M40:P40"/>
    <mergeCell ref="Q40:S40"/>
    <mergeCell ref="T40:W40"/>
    <mergeCell ref="H38:J38"/>
    <mergeCell ref="K38:L38"/>
    <mergeCell ref="M38:P38"/>
    <mergeCell ref="Q38:S38"/>
    <mergeCell ref="T38:W38"/>
    <mergeCell ref="H39:J39"/>
    <mergeCell ref="K39:L39"/>
    <mergeCell ref="M39:P39"/>
    <mergeCell ref="Q39:S39"/>
    <mergeCell ref="T39:W39"/>
    <mergeCell ref="H36:J36"/>
    <mergeCell ref="K36:L36"/>
    <mergeCell ref="M36:P36"/>
    <mergeCell ref="Q36:S36"/>
    <mergeCell ref="T36:W36"/>
    <mergeCell ref="H37:J37"/>
    <mergeCell ref="K37:L37"/>
    <mergeCell ref="M37:P37"/>
    <mergeCell ref="Q37:S37"/>
    <mergeCell ref="T37:W37"/>
    <mergeCell ref="H34:J34"/>
    <mergeCell ref="K34:L34"/>
    <mergeCell ref="M34:P34"/>
    <mergeCell ref="Q34:S34"/>
    <mergeCell ref="T34:W34"/>
    <mergeCell ref="K35:L35"/>
    <mergeCell ref="M35:P35"/>
    <mergeCell ref="Q35:S35"/>
    <mergeCell ref="T35:W35"/>
    <mergeCell ref="H32:J32"/>
    <mergeCell ref="K32:L32"/>
    <mergeCell ref="M32:P32"/>
    <mergeCell ref="Q32:S32"/>
    <mergeCell ref="T32:W32"/>
    <mergeCell ref="H33:J33"/>
    <mergeCell ref="K33:L33"/>
    <mergeCell ref="M33:P33"/>
    <mergeCell ref="Q33:S33"/>
    <mergeCell ref="T33:W33"/>
    <mergeCell ref="X30:Z30"/>
    <mergeCell ref="H31:J31"/>
    <mergeCell ref="K31:L31"/>
    <mergeCell ref="M31:P31"/>
    <mergeCell ref="Q31:S31"/>
    <mergeCell ref="T31:W31"/>
    <mergeCell ref="A30:G30"/>
    <mergeCell ref="H30:J30"/>
    <mergeCell ref="K30:L30"/>
    <mergeCell ref="M30:P30"/>
    <mergeCell ref="Q30:S30"/>
    <mergeCell ref="T30:W30"/>
    <mergeCell ref="X21:Z21"/>
    <mergeCell ref="K22:L22"/>
    <mergeCell ref="K23:L23"/>
    <mergeCell ref="K24:L24"/>
    <mergeCell ref="K25:L25"/>
    <mergeCell ref="M25:P25"/>
    <mergeCell ref="Q22:S22"/>
    <mergeCell ref="T23:W23"/>
    <mergeCell ref="T24:W24"/>
    <mergeCell ref="T25:W25"/>
    <mergeCell ref="K16:L16"/>
    <mergeCell ref="M16:P16"/>
    <mergeCell ref="Q16:S16"/>
    <mergeCell ref="T16:W16"/>
    <mergeCell ref="T21:W21"/>
    <mergeCell ref="M22:P22"/>
    <mergeCell ref="M23:P23"/>
    <mergeCell ref="M24:P24"/>
    <mergeCell ref="K15:L15"/>
    <mergeCell ref="M15:P15"/>
    <mergeCell ref="Q15:S15"/>
    <mergeCell ref="T15:W15"/>
    <mergeCell ref="K21:L21"/>
    <mergeCell ref="M21:P21"/>
    <mergeCell ref="Q21:S21"/>
    <mergeCell ref="K13:L13"/>
    <mergeCell ref="M13:P13"/>
    <mergeCell ref="Q13:S13"/>
    <mergeCell ref="T13:W13"/>
    <mergeCell ref="H14:J14"/>
    <mergeCell ref="K14:L14"/>
    <mergeCell ref="M14:P14"/>
    <mergeCell ref="Q14:S14"/>
    <mergeCell ref="T14:W14"/>
    <mergeCell ref="K11:L11"/>
    <mergeCell ref="M11:P11"/>
    <mergeCell ref="Q11:S11"/>
    <mergeCell ref="T11:W11"/>
    <mergeCell ref="H12:J12"/>
    <mergeCell ref="K12:L12"/>
    <mergeCell ref="M12:P12"/>
    <mergeCell ref="Q12:S12"/>
    <mergeCell ref="T12:W12"/>
    <mergeCell ref="K9:L9"/>
    <mergeCell ref="M9:P9"/>
    <mergeCell ref="Q9:S9"/>
    <mergeCell ref="T9:W9"/>
    <mergeCell ref="H10:J10"/>
    <mergeCell ref="K10:L10"/>
    <mergeCell ref="M10:P10"/>
    <mergeCell ref="Q10:S10"/>
    <mergeCell ref="T10:W10"/>
    <mergeCell ref="A2:Z2"/>
    <mergeCell ref="A6:G6"/>
    <mergeCell ref="H6:J6"/>
    <mergeCell ref="K6:L6"/>
    <mergeCell ref="M6:P6"/>
    <mergeCell ref="Q6:S6"/>
    <mergeCell ref="T6:W6"/>
    <mergeCell ref="X6:Z6"/>
    <mergeCell ref="H8:J8"/>
    <mergeCell ref="K8:L8"/>
    <mergeCell ref="M8:P8"/>
    <mergeCell ref="Q8:S8"/>
    <mergeCell ref="T8:W8"/>
    <mergeCell ref="H7:J7"/>
    <mergeCell ref="K7:L7"/>
    <mergeCell ref="M7:P7"/>
    <mergeCell ref="Q7:S7"/>
    <mergeCell ref="T7:W7"/>
    <mergeCell ref="A7:G7"/>
    <mergeCell ref="A8:G8"/>
  </mergeCells>
  <pageMargins left="0.7" right="0.7" top="0.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390 </vt:lpstr>
      <vt:lpstr>8812(2001)</vt:lpstr>
      <vt:lpstr>Form 8812</vt:lpstr>
      <vt:lpstr>Sch. T8812</vt:lpstr>
      <vt:lpstr>Sch. TEITC</vt:lpstr>
      <vt:lpstr>Sch A &amp; B</vt:lpstr>
      <vt:lpstr>Sch. C</vt:lpstr>
      <vt:lpstr>390X</vt:lpstr>
      <vt:lpstr>390A</vt:lpstr>
      <vt:lpstr>Direct Deposit</vt:lpstr>
      <vt:lpstr>'390X'!Print_Area</vt:lpstr>
      <vt:lpstr>'Direct Deposit'!Print_Area</vt:lpstr>
      <vt:lpstr>'Sch. T8812'!Print_Area</vt:lpstr>
      <vt:lpstr>'Sch. TEITC'!Print_Area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customer</dc:creator>
  <cp:lastModifiedBy>Bodonirina Crook</cp:lastModifiedBy>
  <cp:lastPrinted>2024-01-22T19:15:20Z</cp:lastPrinted>
  <dcterms:created xsi:type="dcterms:W3CDTF">2001-02-03T07:43:00Z</dcterms:created>
  <dcterms:modified xsi:type="dcterms:W3CDTF">2024-01-22T20:10:32Z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140751324</vt:i4>
  </property>
  <property fmtid="{D5CDD505-2E9C-101B-9397-08002B2CF9AE}" pid="3" name="_EmailSubject">
    <vt:lpwstr/>
  </property>
  <property fmtid="{D5CDD505-2E9C-101B-9397-08002B2CF9AE}" pid="4" name="_AuthorEmail">
    <vt:lpwstr>mlaurenson@asg.as</vt:lpwstr>
  </property>
  <property fmtid="{D5CDD505-2E9C-101B-9397-08002B2CF9AE}" pid="5" name="_AuthorEmailDisplayName">
    <vt:lpwstr>Maryann Laurenson</vt:lpwstr>
  </property>
  <property fmtid="{D5CDD505-2E9C-101B-9397-08002B2CF9AE}" pid="6" name="_PreviousAdHocReviewCycleID">
    <vt:i4>-932284470</vt:i4>
  </property>
  <property fmtid="{D5CDD505-2E9C-101B-9397-08002B2CF9AE}" pid="7" name="_ReviewingToolsShownOnce">
    <vt:lpwstr/>
  </property>
</Properties>
</file>